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228"/>
  <workbookPr defaultThemeVersion="124226" filterPrivacy="1"/>
  <xr:revisionPtr xr6:coauthVersionLast="47" xr6:coauthVersionMax="47" documentId="13_ncr:1_{D829666B-84A3-49E5-BB21-D615FB3F7862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上下水道料金早見表" sheetId="5"/>
  </sheets>
  <definedNames>
    <definedName localSheetId="0" name="_xlnm.Print_Area">上下水道料金早見表!$A$1:$U$56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5" i="5" l="1"/>
  <c r="S6" i="5"/>
  <c r="S7" i="5"/>
  <c r="S8" i="5"/>
  <c r="S9" i="5"/>
  <c r="S10" i="5"/>
  <c r="S11" i="5"/>
  <c r="S12" i="5"/>
  <c r="S13" i="5"/>
  <c r="S14" i="5"/>
  <c r="S15" i="5"/>
  <c r="S16" i="5"/>
  <c r="S17" i="5"/>
  <c r="S18" i="5"/>
  <c r="S19" i="5"/>
  <c r="S20" i="5"/>
  <c r="S21" i="5"/>
  <c r="S22" i="5"/>
  <c r="S23" i="5"/>
  <c r="S24" i="5"/>
  <c r="S25" i="5"/>
  <c r="S26" i="5"/>
  <c r="S27" i="5"/>
  <c r="S28" i="5"/>
  <c r="S29" i="5"/>
  <c r="S30" i="5"/>
  <c r="S31" i="5"/>
  <c r="S32" i="5"/>
  <c r="S33" i="5"/>
  <c r="S34" i="5"/>
  <c r="S35" i="5"/>
  <c r="S36" i="5"/>
  <c r="S37" i="5"/>
  <c r="S38" i="5"/>
  <c r="S39" i="5"/>
  <c r="S40" i="5"/>
  <c r="S41" i="5"/>
  <c r="S42" i="5"/>
  <c r="S43" i="5"/>
  <c r="S44" i="5"/>
  <c r="S45" i="5"/>
  <c r="S46" i="5"/>
  <c r="S47" i="5"/>
  <c r="S48" i="5"/>
  <c r="S49" i="5"/>
  <c r="S50" i="5"/>
  <c r="S51" i="5"/>
  <c r="S52" i="5"/>
  <c r="S53" i="5"/>
  <c r="S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5" i="5"/>
  <c r="L36" i="5"/>
  <c r="L37" i="5"/>
  <c r="L38" i="5"/>
  <c r="L39" i="5"/>
  <c r="L40" i="5"/>
  <c r="L41" i="5"/>
  <c r="L42" i="5"/>
  <c r="L43" i="5"/>
  <c r="L44" i="5"/>
  <c r="L45" i="5"/>
  <c r="L46" i="5"/>
  <c r="L47" i="5"/>
  <c r="L48" i="5"/>
  <c r="L49" i="5"/>
  <c r="L50" i="5"/>
  <c r="L51" i="5"/>
  <c r="L52" i="5"/>
  <c r="L53" i="5"/>
  <c r="L14" i="5"/>
  <c r="L5" i="5"/>
  <c r="L6" i="5"/>
  <c r="L7" i="5"/>
  <c r="L8" i="5"/>
  <c r="L9" i="5"/>
  <c r="L10" i="5"/>
  <c r="L11" i="5"/>
  <c r="L12" i="5"/>
  <c r="L13" i="5"/>
  <c r="L4" i="5"/>
  <c r="E46" i="5"/>
  <c r="E47" i="5"/>
  <c r="E48" i="5"/>
  <c r="E49" i="5"/>
  <c r="E50" i="5"/>
  <c r="E51" i="5"/>
  <c r="E52" i="5"/>
  <c r="E53" i="5"/>
  <c r="E54" i="5"/>
  <c r="E45" i="5"/>
  <c r="E41" i="5"/>
  <c r="E42" i="5"/>
  <c r="E43" i="5"/>
  <c r="E44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26" i="5"/>
  <c r="E25" i="5"/>
  <c r="E5" i="5"/>
  <c r="E6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B25" i="5"/>
  <c r="B5" i="5"/>
  <c r="E4" i="5"/>
  <c r="F54" i="5"/>
  <c r="C54" i="5"/>
  <c r="T53" i="5"/>
  <c r="Q53" i="5"/>
  <c r="P53" i="5"/>
  <c r="M53" i="5"/>
  <c r="J53" i="5"/>
  <c r="I53" i="5"/>
  <c r="F53" i="5"/>
  <c r="C53" i="5"/>
  <c r="T52" i="5"/>
  <c r="Q52" i="5"/>
  <c r="P52" i="5"/>
  <c r="M52" i="5"/>
  <c r="J52" i="5"/>
  <c r="I52" i="5"/>
  <c r="F52" i="5"/>
  <c r="C52" i="5"/>
  <c r="T51" i="5"/>
  <c r="Q51" i="5"/>
  <c r="P51" i="5"/>
  <c r="M51" i="5"/>
  <c r="J51" i="5"/>
  <c r="I51" i="5"/>
  <c r="F51" i="5"/>
  <c r="C51" i="5"/>
  <c r="T50" i="5"/>
  <c r="Q50" i="5"/>
  <c r="P50" i="5"/>
  <c r="M50" i="5"/>
  <c r="J50" i="5"/>
  <c r="I50" i="5"/>
  <c r="F50" i="5"/>
  <c r="C50" i="5"/>
  <c r="T49" i="5"/>
  <c r="Q49" i="5"/>
  <c r="P49" i="5"/>
  <c r="M49" i="5"/>
  <c r="J49" i="5"/>
  <c r="I49" i="5"/>
  <c r="F49" i="5"/>
  <c r="C49" i="5"/>
  <c r="T48" i="5"/>
  <c r="Q48" i="5"/>
  <c r="P48" i="5"/>
  <c r="M48" i="5"/>
  <c r="J48" i="5"/>
  <c r="I48" i="5"/>
  <c r="F48" i="5"/>
  <c r="C48" i="5"/>
  <c r="T47" i="5"/>
  <c r="Q47" i="5"/>
  <c r="P47" i="5"/>
  <c r="M47" i="5"/>
  <c r="J47" i="5"/>
  <c r="I47" i="5"/>
  <c r="F47" i="5"/>
  <c r="C47" i="5"/>
  <c r="T46" i="5"/>
  <c r="Q46" i="5"/>
  <c r="P46" i="5"/>
  <c r="M46" i="5"/>
  <c r="J46" i="5"/>
  <c r="I46" i="5"/>
  <c r="F46" i="5"/>
  <c r="C46" i="5"/>
  <c r="T45" i="5"/>
  <c r="Q45" i="5"/>
  <c r="P45" i="5"/>
  <c r="M45" i="5"/>
  <c r="J45" i="5"/>
  <c r="I45" i="5"/>
  <c r="F45" i="5"/>
  <c r="C45" i="5"/>
  <c r="T44" i="5"/>
  <c r="Q44" i="5"/>
  <c r="P44" i="5"/>
  <c r="M44" i="5"/>
  <c r="J44" i="5"/>
  <c r="I44" i="5"/>
  <c r="F44" i="5"/>
  <c r="C44" i="5"/>
  <c r="T43" i="5"/>
  <c r="Q43" i="5"/>
  <c r="P43" i="5"/>
  <c r="M43" i="5"/>
  <c r="J43" i="5"/>
  <c r="I43" i="5"/>
  <c r="F43" i="5"/>
  <c r="C43" i="5"/>
  <c r="T42" i="5"/>
  <c r="Q42" i="5"/>
  <c r="P42" i="5"/>
  <c r="M42" i="5"/>
  <c r="J42" i="5"/>
  <c r="I42" i="5"/>
  <c r="F42" i="5"/>
  <c r="C42" i="5"/>
  <c r="T41" i="5"/>
  <c r="Q41" i="5"/>
  <c r="P41" i="5"/>
  <c r="M41" i="5"/>
  <c r="J41" i="5"/>
  <c r="I41" i="5"/>
  <c r="F41" i="5"/>
  <c r="C41" i="5"/>
  <c r="T40" i="5"/>
  <c r="Q40" i="5"/>
  <c r="P40" i="5"/>
  <c r="M40" i="5"/>
  <c r="J40" i="5"/>
  <c r="I40" i="5"/>
  <c r="F40" i="5"/>
  <c r="C40" i="5"/>
  <c r="T39" i="5"/>
  <c r="Q39" i="5"/>
  <c r="P39" i="5"/>
  <c r="M39" i="5"/>
  <c r="J39" i="5"/>
  <c r="I39" i="5"/>
  <c r="F39" i="5"/>
  <c r="C39" i="5"/>
  <c r="T38" i="5"/>
  <c r="Q38" i="5"/>
  <c r="P38" i="5"/>
  <c r="M38" i="5"/>
  <c r="J38" i="5"/>
  <c r="I38" i="5"/>
  <c r="F38" i="5"/>
  <c r="C38" i="5"/>
  <c r="T37" i="5"/>
  <c r="Q37" i="5"/>
  <c r="P37" i="5"/>
  <c r="M37" i="5"/>
  <c r="J37" i="5"/>
  <c r="I37" i="5"/>
  <c r="F37" i="5"/>
  <c r="C37" i="5"/>
  <c r="T36" i="5"/>
  <c r="Q36" i="5"/>
  <c r="P36" i="5"/>
  <c r="M36" i="5"/>
  <c r="J36" i="5"/>
  <c r="I36" i="5"/>
  <c r="F36" i="5"/>
  <c r="C36" i="5"/>
  <c r="T35" i="5"/>
  <c r="Q35" i="5"/>
  <c r="P35" i="5"/>
  <c r="M35" i="5"/>
  <c r="J35" i="5"/>
  <c r="I35" i="5"/>
  <c r="F35" i="5"/>
  <c r="C35" i="5"/>
  <c r="T34" i="5"/>
  <c r="Q34" i="5"/>
  <c r="P34" i="5"/>
  <c r="M34" i="5"/>
  <c r="J34" i="5"/>
  <c r="I34" i="5"/>
  <c r="F34" i="5"/>
  <c r="C34" i="5"/>
  <c r="T33" i="5"/>
  <c r="Q33" i="5"/>
  <c r="P33" i="5"/>
  <c r="M33" i="5"/>
  <c r="J33" i="5"/>
  <c r="I33" i="5"/>
  <c r="F33" i="5"/>
  <c r="C33" i="5"/>
  <c r="T32" i="5"/>
  <c r="Q32" i="5"/>
  <c r="P32" i="5"/>
  <c r="M32" i="5"/>
  <c r="J32" i="5"/>
  <c r="I32" i="5"/>
  <c r="F32" i="5"/>
  <c r="C32" i="5"/>
  <c r="T31" i="5"/>
  <c r="Q31" i="5"/>
  <c r="P31" i="5"/>
  <c r="M31" i="5"/>
  <c r="J31" i="5"/>
  <c r="I31" i="5"/>
  <c r="F31" i="5"/>
  <c r="C31" i="5"/>
  <c r="T30" i="5"/>
  <c r="Q30" i="5"/>
  <c r="P30" i="5"/>
  <c r="M30" i="5"/>
  <c r="J30" i="5"/>
  <c r="I30" i="5"/>
  <c r="F30" i="5"/>
  <c r="C30" i="5"/>
  <c r="T29" i="5"/>
  <c r="Q29" i="5"/>
  <c r="P29" i="5"/>
  <c r="M29" i="5"/>
  <c r="J29" i="5"/>
  <c r="I29" i="5"/>
  <c r="F29" i="5"/>
  <c r="C29" i="5"/>
  <c r="T28" i="5"/>
  <c r="Q28" i="5"/>
  <c r="P28" i="5"/>
  <c r="M28" i="5"/>
  <c r="J28" i="5"/>
  <c r="I28" i="5"/>
  <c r="F28" i="5"/>
  <c r="C28" i="5"/>
  <c r="T27" i="5"/>
  <c r="Q27" i="5"/>
  <c r="P27" i="5"/>
  <c r="M27" i="5"/>
  <c r="J27" i="5"/>
  <c r="I27" i="5"/>
  <c r="F27" i="5"/>
  <c r="C27" i="5"/>
  <c r="T26" i="5"/>
  <c r="Q26" i="5"/>
  <c r="P26" i="5"/>
  <c r="M26" i="5"/>
  <c r="J26" i="5"/>
  <c r="I26" i="5"/>
  <c r="F26" i="5"/>
  <c r="C26" i="5"/>
  <c r="B26" i="5"/>
  <c r="T25" i="5"/>
  <c r="Q25" i="5"/>
  <c r="P25" i="5"/>
  <c r="M25" i="5"/>
  <c r="J25" i="5"/>
  <c r="I25" i="5"/>
  <c r="F25" i="5"/>
  <c r="T24" i="5"/>
  <c r="Q24" i="5"/>
  <c r="P24" i="5"/>
  <c r="M24" i="5"/>
  <c r="J24" i="5"/>
  <c r="I24" i="5"/>
  <c r="F24" i="5"/>
  <c r="T23" i="5"/>
  <c r="Q23" i="5"/>
  <c r="P23" i="5"/>
  <c r="M23" i="5"/>
  <c r="J23" i="5"/>
  <c r="I23" i="5"/>
  <c r="F23" i="5"/>
  <c r="T22" i="5"/>
  <c r="Q22" i="5"/>
  <c r="P22" i="5"/>
  <c r="M22" i="5"/>
  <c r="J22" i="5"/>
  <c r="I22" i="5"/>
  <c r="F22" i="5"/>
  <c r="T21" i="5"/>
  <c r="Q21" i="5"/>
  <c r="P21" i="5"/>
  <c r="M21" i="5"/>
  <c r="J21" i="5"/>
  <c r="I21" i="5"/>
  <c r="F21" i="5"/>
  <c r="T20" i="5"/>
  <c r="Q20" i="5"/>
  <c r="P20" i="5"/>
  <c r="M20" i="5"/>
  <c r="J20" i="5"/>
  <c r="I20" i="5"/>
  <c r="F20" i="5"/>
  <c r="T19" i="5"/>
  <c r="Q19" i="5"/>
  <c r="P19" i="5"/>
  <c r="M19" i="5"/>
  <c r="J19" i="5"/>
  <c r="I19" i="5"/>
  <c r="F19" i="5"/>
  <c r="T18" i="5"/>
  <c r="Q18" i="5"/>
  <c r="P18" i="5"/>
  <c r="M18" i="5"/>
  <c r="J18" i="5"/>
  <c r="I18" i="5"/>
  <c r="F18" i="5"/>
  <c r="T17" i="5"/>
  <c r="Q17" i="5"/>
  <c r="P17" i="5"/>
  <c r="M17" i="5"/>
  <c r="J17" i="5"/>
  <c r="I17" i="5"/>
  <c r="F17" i="5"/>
  <c r="T16" i="5"/>
  <c r="Q16" i="5"/>
  <c r="P16" i="5"/>
  <c r="M16" i="5"/>
  <c r="J16" i="5"/>
  <c r="I16" i="5"/>
  <c r="F16" i="5"/>
  <c r="T15" i="5"/>
  <c r="Q15" i="5"/>
  <c r="P15" i="5"/>
  <c r="M15" i="5"/>
  <c r="J15" i="5"/>
  <c r="I15" i="5"/>
  <c r="F15" i="5"/>
  <c r="T14" i="5"/>
  <c r="Q14" i="5"/>
  <c r="P14" i="5"/>
  <c r="M14" i="5"/>
  <c r="J14" i="5"/>
  <c r="I14" i="5"/>
  <c r="F14" i="5"/>
  <c r="T13" i="5"/>
  <c r="Q13" i="5"/>
  <c r="P13" i="5"/>
  <c r="M13" i="5"/>
  <c r="J13" i="5"/>
  <c r="I13" i="5"/>
  <c r="F13" i="5"/>
  <c r="T12" i="5"/>
  <c r="Q12" i="5"/>
  <c r="P12" i="5"/>
  <c r="M12" i="5"/>
  <c r="J12" i="5"/>
  <c r="I12" i="5"/>
  <c r="F12" i="5"/>
  <c r="T11" i="5"/>
  <c r="Q11" i="5"/>
  <c r="P11" i="5"/>
  <c r="M11" i="5"/>
  <c r="J11" i="5"/>
  <c r="I11" i="5"/>
  <c r="F11" i="5"/>
  <c r="T10" i="5"/>
  <c r="Q10" i="5"/>
  <c r="P10" i="5"/>
  <c r="M10" i="5"/>
  <c r="J10" i="5"/>
  <c r="I10" i="5"/>
  <c r="F10" i="5"/>
  <c r="T9" i="5"/>
  <c r="Q9" i="5"/>
  <c r="P9" i="5"/>
  <c r="M9" i="5"/>
  <c r="J9" i="5"/>
  <c r="I9" i="5"/>
  <c r="F9" i="5"/>
  <c r="T8" i="5"/>
  <c r="Q8" i="5"/>
  <c r="P8" i="5"/>
  <c r="M8" i="5"/>
  <c r="J8" i="5"/>
  <c r="I8" i="5"/>
  <c r="F8" i="5"/>
  <c r="T7" i="5"/>
  <c r="Q7" i="5"/>
  <c r="P7" i="5"/>
  <c r="M7" i="5"/>
  <c r="J7" i="5"/>
  <c r="I7" i="5"/>
  <c r="F7" i="5"/>
  <c r="T6" i="5"/>
  <c r="Q6" i="5"/>
  <c r="P6" i="5"/>
  <c r="M6" i="5"/>
  <c r="J6" i="5"/>
  <c r="I6" i="5"/>
  <c r="F6" i="5"/>
  <c r="T5" i="5"/>
  <c r="Q5" i="5"/>
  <c r="P5" i="5"/>
  <c r="M5" i="5"/>
  <c r="J5" i="5"/>
  <c r="I5" i="5"/>
  <c r="F5" i="5"/>
  <c r="T4" i="5"/>
  <c r="Q4" i="5"/>
  <c r="P4" i="5"/>
  <c r="M4" i="5"/>
  <c r="J4" i="5"/>
  <c r="I4" i="5"/>
  <c r="F4" i="5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C11" i="5"/>
  <c r="C10" i="5"/>
  <c r="C9" i="5"/>
  <c r="C8" i="5"/>
  <c r="C7" i="5"/>
  <c r="C6" i="5" l="1"/>
  <c r="C5" i="5"/>
  <c r="C4" i="5"/>
  <c r="B54" i="5"/>
  <c r="B53" i="5"/>
  <c r="B52" i="5"/>
  <c r="B51" i="5"/>
  <c r="B50" i="5"/>
  <c r="B49" i="5"/>
  <c r="B48" i="5"/>
  <c r="B47" i="5"/>
  <c r="B46" i="5"/>
  <c r="B45" i="5"/>
  <c r="B44" i="5"/>
  <c r="B43" i="5"/>
  <c r="B42" i="5"/>
  <c r="B41" i="5"/>
  <c r="B40" i="5"/>
  <c r="B39" i="5"/>
  <c r="B38" i="5"/>
  <c r="B37" i="5"/>
  <c r="B36" i="5"/>
  <c r="B35" i="5"/>
  <c r="B34" i="5"/>
  <c r="B33" i="5"/>
  <c r="B32" i="5"/>
  <c r="B31" i="5"/>
  <c r="B30" i="5"/>
  <c r="B29" i="5"/>
  <c r="B28" i="5"/>
  <c r="B27" i="5"/>
  <c r="B24" i="5"/>
  <c r="B23" i="5"/>
  <c r="B22" i="5"/>
  <c r="B21" i="5"/>
  <c r="B20" i="5"/>
  <c r="B19" i="5"/>
  <c r="B18" i="5"/>
  <c r="B17" i="5"/>
  <c r="B16" i="5"/>
  <c r="B15" i="5"/>
  <c r="B14" i="5"/>
  <c r="B13" i="5"/>
  <c r="B12" i="5"/>
  <c r="B11" i="5"/>
  <c r="B10" i="5"/>
  <c r="B9" i="5"/>
  <c r="B8" i="5"/>
  <c r="B7" i="5"/>
  <c r="B6" i="5"/>
  <c r="B4" i="5"/>
  <c r="U5" i="5" l="1"/>
  <c r="U6" i="5"/>
  <c r="U21" i="5"/>
  <c r="U22" i="5"/>
  <c r="U37" i="5"/>
  <c r="U38" i="5"/>
  <c r="U53" i="5"/>
  <c r="N29" i="5"/>
  <c r="N30" i="5"/>
  <c r="N45" i="5"/>
  <c r="N46" i="5"/>
  <c r="N11" i="5"/>
  <c r="N12" i="5"/>
  <c r="G25" i="5"/>
  <c r="G20" i="5"/>
  <c r="G21" i="5"/>
  <c r="U15" i="5"/>
  <c r="U16" i="5"/>
  <c r="U31" i="5"/>
  <c r="U32" i="5"/>
  <c r="U47" i="5"/>
  <c r="U48" i="5"/>
  <c r="N24" i="5"/>
  <c r="N40" i="5"/>
  <c r="N14" i="5"/>
  <c r="N5" i="5"/>
  <c r="N6" i="5"/>
  <c r="G52" i="5"/>
  <c r="G53" i="5"/>
  <c r="G37" i="5"/>
  <c r="G38" i="5"/>
  <c r="G39" i="5"/>
  <c r="G17" i="5"/>
  <c r="G6" i="5"/>
  <c r="G7" i="5"/>
  <c r="R9" i="5"/>
  <c r="R10" i="5"/>
  <c r="R25" i="5"/>
  <c r="R26" i="5"/>
  <c r="R41" i="5"/>
  <c r="R42" i="5"/>
  <c r="K16" i="5"/>
  <c r="K17" i="5"/>
  <c r="K18" i="5"/>
  <c r="K22" i="5"/>
  <c r="K32" i="5"/>
  <c r="K33" i="5"/>
  <c r="K34" i="5"/>
  <c r="K48" i="5"/>
  <c r="K49" i="5"/>
  <c r="K50" i="5"/>
  <c r="K14" i="5"/>
  <c r="D27" i="5"/>
  <c r="D31" i="5"/>
  <c r="D43" i="5"/>
  <c r="D23" i="5"/>
  <c r="D24" i="5"/>
  <c r="D9" i="5"/>
  <c r="D19" i="5"/>
  <c r="D20" i="5"/>
  <c r="D5" i="5"/>
  <c r="R18" i="5"/>
  <c r="R19" i="5"/>
  <c r="R20" i="5"/>
  <c r="R34" i="5"/>
  <c r="R50" i="5"/>
  <c r="R52" i="5"/>
  <c r="K26" i="5"/>
  <c r="K27" i="5"/>
  <c r="K42" i="5"/>
  <c r="K43" i="5"/>
  <c r="K8" i="5"/>
  <c r="K10" i="5"/>
  <c r="D37" i="5"/>
  <c r="D53" i="5"/>
  <c r="D16" i="5"/>
  <c r="D17" i="5"/>
  <c r="D21" i="5"/>
  <c r="D4" i="5"/>
  <c r="G4" i="5"/>
  <c r="N4" i="5"/>
  <c r="R4" i="5"/>
  <c r="U4" i="5"/>
  <c r="G5" i="5"/>
  <c r="K5" i="5"/>
  <c r="R5" i="5"/>
  <c r="K6" i="5"/>
  <c r="R6" i="5"/>
  <c r="D7" i="5"/>
  <c r="K7" i="5"/>
  <c r="N7" i="5"/>
  <c r="R7" i="5"/>
  <c r="U7" i="5"/>
  <c r="D8" i="5"/>
  <c r="G8" i="5"/>
  <c r="N8" i="5"/>
  <c r="U8" i="5"/>
  <c r="G9" i="5"/>
  <c r="N9" i="5"/>
  <c r="U9" i="5"/>
  <c r="D10" i="5"/>
  <c r="G10" i="5"/>
  <c r="N10" i="5"/>
  <c r="U10" i="5"/>
  <c r="D11" i="5"/>
  <c r="G11" i="5"/>
  <c r="K11" i="5"/>
  <c r="R11" i="5"/>
  <c r="U11" i="5"/>
  <c r="D12" i="5"/>
  <c r="G12" i="5"/>
  <c r="K12" i="5"/>
  <c r="R12" i="5"/>
  <c r="U12" i="5"/>
  <c r="D13" i="5"/>
  <c r="G13" i="5"/>
  <c r="K13" i="5"/>
  <c r="N13" i="5"/>
  <c r="R13" i="5"/>
  <c r="U13" i="5"/>
  <c r="D14" i="5"/>
  <c r="G14" i="5"/>
  <c r="R14" i="5"/>
  <c r="U14" i="5"/>
  <c r="D15" i="5"/>
  <c r="G15" i="5"/>
  <c r="K15" i="5"/>
  <c r="N15" i="5"/>
  <c r="R15" i="5"/>
  <c r="G16" i="5"/>
  <c r="N16" i="5"/>
  <c r="R16" i="5"/>
  <c r="N17" i="5"/>
  <c r="R17" i="5"/>
  <c r="U17" i="5"/>
  <c r="G18" i="5"/>
  <c r="N18" i="5"/>
  <c r="U18" i="5"/>
  <c r="G19" i="5"/>
  <c r="K19" i="5"/>
  <c r="N19" i="5"/>
  <c r="U19" i="5"/>
  <c r="K20" i="5"/>
  <c r="N20" i="5"/>
  <c r="U20" i="5"/>
  <c r="K21" i="5"/>
  <c r="N21" i="5"/>
  <c r="R21" i="5"/>
  <c r="G22" i="5"/>
  <c r="N22" i="5"/>
  <c r="R22" i="5"/>
  <c r="G23" i="5"/>
  <c r="K23" i="5"/>
  <c r="N23" i="5"/>
  <c r="R23" i="5"/>
  <c r="U23" i="5"/>
  <c r="G24" i="5"/>
  <c r="K24" i="5"/>
  <c r="U24" i="5"/>
  <c r="D25" i="5"/>
  <c r="N25" i="5"/>
  <c r="U25" i="5"/>
  <c r="D26" i="5"/>
  <c r="G26" i="5"/>
  <c r="N26" i="5"/>
  <c r="U26" i="5"/>
  <c r="G27" i="5"/>
  <c r="N27" i="5"/>
  <c r="R27" i="5"/>
  <c r="U27" i="5"/>
  <c r="D28" i="5"/>
  <c r="G28" i="5"/>
  <c r="K28" i="5"/>
  <c r="N28" i="5"/>
  <c r="R28" i="5"/>
  <c r="U28" i="5"/>
  <c r="D29" i="5"/>
  <c r="G29" i="5"/>
  <c r="K29" i="5"/>
  <c r="R29" i="5"/>
  <c r="U29" i="5"/>
  <c r="D30" i="5"/>
  <c r="G30" i="5"/>
  <c r="K30" i="5"/>
  <c r="R30" i="5"/>
  <c r="U30" i="5"/>
  <c r="G31" i="5"/>
  <c r="K31" i="5"/>
  <c r="N31" i="5"/>
  <c r="R31" i="5"/>
  <c r="D32" i="5"/>
  <c r="G32" i="5"/>
  <c r="N32" i="5"/>
  <c r="R32" i="5"/>
  <c r="D33" i="5"/>
  <c r="G33" i="5"/>
  <c r="N33" i="5"/>
  <c r="R33" i="5"/>
  <c r="U33" i="5"/>
  <c r="D34" i="5"/>
  <c r="G34" i="5"/>
  <c r="N34" i="5"/>
  <c r="U34" i="5"/>
  <c r="G35" i="5"/>
  <c r="K35" i="5"/>
  <c r="N35" i="5"/>
  <c r="U35" i="5"/>
  <c r="G36" i="5"/>
  <c r="K36" i="5"/>
  <c r="N36" i="5"/>
  <c r="U36" i="5"/>
  <c r="K37" i="5"/>
  <c r="N37" i="5"/>
  <c r="R37" i="5"/>
  <c r="D38" i="5"/>
  <c r="K38" i="5"/>
  <c r="N38" i="5"/>
  <c r="R38" i="5"/>
  <c r="D39" i="5"/>
  <c r="K39" i="5"/>
  <c r="N39" i="5"/>
  <c r="R39" i="5"/>
  <c r="U39" i="5"/>
  <c r="D40" i="5"/>
  <c r="G40" i="5"/>
  <c r="K40" i="5"/>
  <c r="U40" i="5"/>
  <c r="G41" i="5"/>
  <c r="N41" i="5"/>
  <c r="U41" i="5"/>
  <c r="D42" i="5"/>
  <c r="G42" i="5"/>
  <c r="N42" i="5"/>
  <c r="U42" i="5"/>
  <c r="G43" i="5"/>
  <c r="N43" i="5"/>
  <c r="R43" i="5"/>
  <c r="U43" i="5"/>
  <c r="D44" i="5"/>
  <c r="G44" i="5"/>
  <c r="K44" i="5"/>
  <c r="N44" i="5"/>
  <c r="R44" i="5"/>
  <c r="U44" i="5"/>
  <c r="D45" i="5"/>
  <c r="G45" i="5"/>
  <c r="K45" i="5"/>
  <c r="R45" i="5"/>
  <c r="U45" i="5"/>
  <c r="D46" i="5"/>
  <c r="G46" i="5"/>
  <c r="K46" i="5"/>
  <c r="R46" i="5"/>
  <c r="U46" i="5"/>
  <c r="D47" i="5"/>
  <c r="G47" i="5"/>
  <c r="K47" i="5"/>
  <c r="N47" i="5"/>
  <c r="R47" i="5"/>
  <c r="D48" i="5"/>
  <c r="G48" i="5"/>
  <c r="N48" i="5"/>
  <c r="R48" i="5"/>
  <c r="D49" i="5"/>
  <c r="G49" i="5"/>
  <c r="N49" i="5"/>
  <c r="R49" i="5"/>
  <c r="U49" i="5"/>
  <c r="D50" i="5"/>
  <c r="G50" i="5"/>
  <c r="N50" i="5"/>
  <c r="U50" i="5"/>
  <c r="G51" i="5"/>
  <c r="K51" i="5"/>
  <c r="N51" i="5"/>
  <c r="U51" i="5"/>
  <c r="K52" i="5"/>
  <c r="N52" i="5"/>
  <c r="U52" i="5"/>
  <c r="K53" i="5"/>
  <c r="N53" i="5"/>
  <c r="R53" i="5"/>
  <c r="D54" i="5"/>
  <c r="G54" i="5"/>
  <c r="K4" i="5"/>
  <c r="R36" i="5"/>
  <c r="D52" i="5"/>
  <c r="K41" i="5"/>
  <c r="D36" i="5"/>
  <c r="K25" i="5"/>
  <c r="K9" i="5"/>
  <c r="R51" i="5"/>
  <c r="D41" i="5"/>
  <c r="R35" i="5"/>
  <c r="R40" i="5"/>
  <c r="R24" i="5"/>
  <c r="D22" i="5"/>
  <c r="R8" i="5"/>
  <c r="D6" i="5"/>
  <c r="D18" i="5"/>
  <c r="D51" i="5"/>
  <c r="D35" i="5"/>
</calcChain>
</file>

<file path=xl/sharedStrings.xml><?xml version="1.0" encoding="utf-8"?>
<sst xmlns="http://schemas.openxmlformats.org/spreadsheetml/2006/main" count="81" uniqueCount="27">
  <si>
    <t>使用水量</t>
    <rPh sb="0" eb="2">
      <t>シヨウ</t>
    </rPh>
    <rPh sb="2" eb="4">
      <t>スイリョウ</t>
    </rPh>
    <phoneticPr fontId="2"/>
  </si>
  <si>
    <t>上水料金</t>
    <rPh sb="0" eb="2">
      <t>ジョウスイ</t>
    </rPh>
    <rPh sb="2" eb="4">
      <t>リョウキン</t>
    </rPh>
    <phoneticPr fontId="2"/>
  </si>
  <si>
    <t>下水料金</t>
    <rPh sb="0" eb="2">
      <t>ゲスイ</t>
    </rPh>
    <rPh sb="2" eb="4">
      <t>リョウキン</t>
    </rPh>
    <phoneticPr fontId="2"/>
  </si>
  <si>
    <t>合計</t>
    <rPh sb="0" eb="2">
      <t>ゴウケイ</t>
    </rPh>
    <phoneticPr fontId="2"/>
  </si>
  <si>
    <t>円</t>
    <rPh sb="0" eb="1">
      <t>エン</t>
    </rPh>
    <phoneticPr fontId="2"/>
  </si>
  <si>
    <t>基本料金</t>
    <rPh sb="0" eb="2">
      <t>キホン</t>
    </rPh>
    <rPh sb="2" eb="4">
      <t>リョウキン</t>
    </rPh>
    <phoneticPr fontId="2"/>
  </si>
  <si>
    <t>201㎥以上</t>
    <rPh sb="4" eb="6">
      <t>イジョウ</t>
    </rPh>
    <phoneticPr fontId="2"/>
  </si>
  <si>
    <t>1～20㎥</t>
    <phoneticPr fontId="2"/>
  </si>
  <si>
    <t>21～60㎥</t>
    <phoneticPr fontId="2"/>
  </si>
  <si>
    <t>61～100㎥</t>
    <phoneticPr fontId="2"/>
  </si>
  <si>
    <t>101～200㎥</t>
    <phoneticPr fontId="2"/>
  </si>
  <si>
    <t>名古屋市</t>
    <rPh sb="0" eb="4">
      <t>ナゴヤシ</t>
    </rPh>
    <phoneticPr fontId="2"/>
  </si>
  <si>
    <t>601㎥以上</t>
    <rPh sb="4" eb="6">
      <t>イジョウ</t>
    </rPh>
    <phoneticPr fontId="2"/>
  </si>
  <si>
    <t>下水</t>
    <rPh sb="0" eb="2">
      <t>ゲスイ</t>
    </rPh>
    <phoneticPr fontId="2"/>
  </si>
  <si>
    <t>上水</t>
    <rPh sb="0" eb="2">
      <t>ジョウスイ</t>
    </rPh>
    <phoneticPr fontId="2"/>
  </si>
  <si>
    <t>上下水道料金早見表</t>
    <phoneticPr fontId="2"/>
  </si>
  <si>
    <t>21～40㎥</t>
    <phoneticPr fontId="2"/>
  </si>
  <si>
    <t>41～60㎥</t>
    <phoneticPr fontId="2"/>
  </si>
  <si>
    <t>（２か月分）</t>
    <rPh sb="3" eb="4">
      <t>ゲツ</t>
    </rPh>
    <rPh sb="4" eb="5">
      <t>ブン</t>
    </rPh>
    <phoneticPr fontId="2"/>
  </si>
  <si>
    <t>（㎥）</t>
    <phoneticPr fontId="2"/>
  </si>
  <si>
    <t>（メーター口径１３ミリ）</t>
    <phoneticPr fontId="2"/>
  </si>
  <si>
    <t>北名古屋水道企業団</t>
    <rPh sb="0" eb="1">
      <t>キタ</t>
    </rPh>
    <rPh sb="1" eb="4">
      <t>ナゴヤ</t>
    </rPh>
    <rPh sb="4" eb="6">
      <t>スイドウ</t>
    </rPh>
    <rPh sb="6" eb="8">
      <t>キギョウ</t>
    </rPh>
    <rPh sb="8" eb="9">
      <t>ダン</t>
    </rPh>
    <phoneticPr fontId="2"/>
  </si>
  <si>
    <t>名古屋市上下水道局</t>
    <rPh sb="0" eb="4">
      <t>ナゴヤシ</t>
    </rPh>
    <rPh sb="4" eb="6">
      <t>ジョウゲ</t>
    </rPh>
    <rPh sb="6" eb="8">
      <t>スイドウ</t>
    </rPh>
    <rPh sb="8" eb="9">
      <t>キョク</t>
    </rPh>
    <phoneticPr fontId="2"/>
  </si>
  <si>
    <t>201～600㎥</t>
    <phoneticPr fontId="2"/>
  </si>
  <si>
    <r>
      <t xml:space="preserve">
</t>
    </r>
    <r>
      <rPr>
        <sz val="12"/>
        <rFont val="ＭＳ 明朝"/>
        <family val="1"/>
        <charset val="128"/>
      </rPr>
      <t>令和９年４月分から適用</t>
    </r>
    <r>
      <rPr>
        <sz val="10"/>
        <rFont val="ＭＳ 明朝"/>
        <family val="1"/>
        <charset val="128"/>
      </rPr>
      <t xml:space="preserve">
（単位：円）</t>
    </r>
    <rPh sb="1" eb="3">
      <t>レイワ</t>
    </rPh>
    <rPh sb="4" eb="5">
      <t>ネン</t>
    </rPh>
    <rPh sb="6" eb="7">
      <t>ガツ</t>
    </rPh>
    <rPh sb="7" eb="8">
      <t>ブン</t>
    </rPh>
    <rPh sb="10" eb="12">
      <t>テキヨウ</t>
    </rPh>
    <rPh sb="14" eb="16">
      <t>タンイ</t>
    </rPh>
    <rPh sb="17" eb="18">
      <t>エン</t>
    </rPh>
    <phoneticPr fontId="2"/>
  </si>
  <si>
    <t>企業団</t>
    <rPh sb="0" eb="3">
      <t>キギョウダン</t>
    </rPh>
    <phoneticPr fontId="2"/>
  </si>
  <si>
    <t>※ 上記早見表は、消費税及び地方消費税を含んだ金額を記載してあります。</t>
    <rPh sb="2" eb="4">
      <t>ジョウキ</t>
    </rPh>
    <rPh sb="4" eb="5">
      <t>ハヤ</t>
    </rPh>
    <rPh sb="5" eb="6">
      <t>ミ</t>
    </rPh>
    <rPh sb="6" eb="7">
      <t>ヒョウ</t>
    </rPh>
    <rPh sb="9" eb="12">
      <t>ショウヒゼイ</t>
    </rPh>
    <rPh sb="12" eb="13">
      <t>オヨ</t>
    </rPh>
    <rPh sb="14" eb="16">
      <t>チホウ</t>
    </rPh>
    <rPh sb="16" eb="19">
      <t>ショウヒゼイ</t>
    </rPh>
    <rPh sb="20" eb="21">
      <t>フク</t>
    </rPh>
    <rPh sb="23" eb="25">
      <t>キンガク</t>
    </rPh>
    <rPh sb="26" eb="28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</si>
</sst>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38" fontId="3" fillId="0" borderId="0" xfId="1" applyFont="1" applyFill="1">
      <alignment vertical="center"/>
    </xf>
    <xf numFmtId="38" fontId="5" fillId="0" borderId="0" xfId="1" applyFont="1" applyFill="1">
      <alignment vertical="center"/>
    </xf>
    <xf numFmtId="38" fontId="5" fillId="0" borderId="0" xfId="1" applyFont="1" applyFill="1" applyAlignment="1">
      <alignment horizontal="center" vertical="center"/>
    </xf>
    <xf numFmtId="38" fontId="5" fillId="0" borderId="1" xfId="1" applyFont="1" applyFill="1" applyBorder="1" applyAlignment="1">
      <alignment horizontal="center" vertical="center"/>
    </xf>
    <xf numFmtId="38" fontId="5" fillId="0" borderId="2" xfId="1" applyFont="1" applyFill="1" applyBorder="1" applyAlignment="1">
      <alignment horizontal="center" vertical="center"/>
    </xf>
    <xf numFmtId="38" fontId="5" fillId="0" borderId="3" xfId="1" applyFont="1" applyFill="1" applyBorder="1" applyAlignment="1">
      <alignment horizontal="center" vertical="center"/>
    </xf>
    <xf numFmtId="38" fontId="5" fillId="0" borderId="4" xfId="1" applyFont="1" applyFill="1" applyBorder="1" applyAlignment="1">
      <alignment horizontal="center" vertical="center"/>
    </xf>
    <xf numFmtId="38" fontId="5" fillId="0" borderId="5" xfId="1" applyFont="1" applyFill="1" applyBorder="1" applyAlignment="1">
      <alignment horizontal="center" vertical="center"/>
    </xf>
    <xf numFmtId="38" fontId="7" fillId="0" borderId="0" xfId="1" applyFont="1" applyFill="1">
      <alignment vertical="center"/>
    </xf>
    <xf numFmtId="38" fontId="7" fillId="0" borderId="1" xfId="1" applyFont="1" applyFill="1" applyBorder="1">
      <alignment vertical="center"/>
    </xf>
    <xf numFmtId="38" fontId="7" fillId="0" borderId="2" xfId="1" applyFont="1" applyFill="1" applyBorder="1">
      <alignment vertical="center"/>
    </xf>
    <xf numFmtId="38" fontId="7" fillId="0" borderId="3" xfId="1" applyFont="1" applyFill="1" applyBorder="1">
      <alignment vertical="center"/>
    </xf>
    <xf numFmtId="38" fontId="7" fillId="0" borderId="6" xfId="1" applyFont="1" applyFill="1" applyBorder="1">
      <alignment vertical="center"/>
    </xf>
    <xf numFmtId="38" fontId="7" fillId="0" borderId="4" xfId="1" applyFont="1" applyFill="1" applyBorder="1">
      <alignment vertical="center"/>
    </xf>
    <xf numFmtId="38" fontId="7" fillId="0" borderId="5" xfId="1" applyFont="1" applyFill="1" applyBorder="1">
      <alignment vertical="center"/>
    </xf>
    <xf numFmtId="38" fontId="7" fillId="0" borderId="7" xfId="1" applyFont="1" applyFill="1" applyBorder="1">
      <alignment vertical="center"/>
    </xf>
    <xf numFmtId="38" fontId="7" fillId="0" borderId="8" xfId="1" applyFont="1" applyFill="1" applyBorder="1">
      <alignment vertical="center"/>
    </xf>
    <xf numFmtId="38" fontId="7" fillId="0" borderId="9" xfId="1" applyFont="1" applyFill="1" applyBorder="1">
      <alignment vertical="center"/>
    </xf>
    <xf numFmtId="38" fontId="7" fillId="0" borderId="10" xfId="1" applyFont="1" applyFill="1" applyBorder="1">
      <alignment vertical="center"/>
    </xf>
    <xf numFmtId="38" fontId="7" fillId="0" borderId="11" xfId="1" applyFont="1" applyFill="1" applyBorder="1">
      <alignment vertical="center"/>
    </xf>
    <xf numFmtId="38" fontId="5" fillId="0" borderId="12" xfId="1" applyFont="1" applyFill="1" applyBorder="1" applyAlignment="1">
      <alignment horizontal="center" vertical="center"/>
    </xf>
    <xf numFmtId="38" fontId="5" fillId="0" borderId="13" xfId="1" applyFont="1" applyFill="1" applyBorder="1" applyAlignment="1">
      <alignment horizontal="center" vertical="center"/>
    </xf>
    <xf numFmtId="38" fontId="7" fillId="0" borderId="14" xfId="1" applyFont="1" applyFill="1" applyBorder="1">
      <alignment vertical="center"/>
    </xf>
    <xf numFmtId="38" fontId="5" fillId="0" borderId="15" xfId="1" applyFont="1" applyFill="1" applyBorder="1" applyAlignment="1">
      <alignment horizontal="center" vertical="center"/>
    </xf>
    <xf numFmtId="38" fontId="7" fillId="0" borderId="15" xfId="1" applyFont="1" applyFill="1" applyBorder="1">
      <alignment vertical="center"/>
    </xf>
    <xf numFmtId="38" fontId="7" fillId="0" borderId="16" xfId="1" applyFont="1" applyFill="1" applyBorder="1">
      <alignment vertical="center"/>
    </xf>
    <xf numFmtId="38" fontId="7" fillId="0" borderId="18" xfId="1" applyFont="1" applyFill="1" applyBorder="1">
      <alignment vertical="center"/>
    </xf>
    <xf numFmtId="38" fontId="5" fillId="0" borderId="19" xfId="1" applyFont="1" applyFill="1" applyBorder="1" applyAlignment="1">
      <alignment horizontal="center" vertical="center"/>
    </xf>
    <xf numFmtId="38" fontId="5" fillId="0" borderId="20" xfId="1" applyFont="1" applyFill="1" applyBorder="1" applyAlignment="1">
      <alignment horizontal="center" vertical="center"/>
    </xf>
    <xf numFmtId="38" fontId="7" fillId="0" borderId="21" xfId="1" applyFont="1" applyFill="1" applyBorder="1">
      <alignment vertical="center"/>
    </xf>
    <xf numFmtId="38" fontId="7" fillId="0" borderId="22" xfId="1" applyFont="1" applyFill="1" applyBorder="1">
      <alignment vertical="center"/>
    </xf>
    <xf numFmtId="38" fontId="5" fillId="0" borderId="23" xfId="1" applyFont="1" applyFill="1" applyBorder="1" applyAlignment="1">
      <alignment horizontal="center" vertical="center"/>
    </xf>
    <xf numFmtId="38" fontId="5" fillId="0" borderId="24" xfId="1" applyFont="1" applyFill="1" applyBorder="1" applyAlignment="1">
      <alignment horizontal="center" vertical="center"/>
    </xf>
    <xf numFmtId="38" fontId="7" fillId="0" borderId="25" xfId="1" applyFont="1" applyFill="1" applyBorder="1">
      <alignment vertical="center"/>
    </xf>
    <xf numFmtId="38" fontId="5" fillId="0" borderId="25" xfId="1" applyFont="1" applyFill="1" applyBorder="1" applyAlignment="1">
      <alignment horizontal="center" vertical="center"/>
    </xf>
    <xf numFmtId="38" fontId="3" fillId="0" borderId="17" xfId="1" applyFont="1" applyFill="1" applyBorder="1" applyAlignment="1">
      <alignment horizontal="left"/>
    </xf>
    <xf numFmtId="38" fontId="5" fillId="0" borderId="29" xfId="1" applyFont="1" applyFill="1" applyBorder="1" applyAlignment="1">
      <alignment horizontal="center" vertical="center"/>
    </xf>
    <xf numFmtId="38" fontId="5" fillId="0" borderId="26" xfId="1" applyFont="1" applyFill="1" applyBorder="1" applyAlignment="1">
      <alignment horizontal="center" vertical="center"/>
    </xf>
    <xf numFmtId="38" fontId="5" fillId="0" borderId="27" xfId="1" applyFont="1" applyFill="1" applyBorder="1" applyAlignment="1">
      <alignment horizontal="center" vertical="center"/>
    </xf>
    <xf numFmtId="38" fontId="5" fillId="0" borderId="30" xfId="1" applyFont="1" applyFill="1" applyBorder="1" applyAlignment="1">
      <alignment horizontal="center" vertical="center"/>
    </xf>
    <xf numFmtId="38" fontId="5" fillId="0" borderId="31" xfId="1" applyFont="1" applyFill="1" applyBorder="1" applyAlignment="1">
      <alignment horizontal="center" vertical="center"/>
    </xf>
    <xf numFmtId="38" fontId="5" fillId="0" borderId="32" xfId="1" applyFont="1" applyFill="1" applyBorder="1" applyAlignment="1">
      <alignment horizontal="center" vertical="center"/>
    </xf>
    <xf numFmtId="0" fontId="4" fillId="0" borderId="0" xfId="1" applyNumberFormat="1" applyFont="1" applyFill="1" applyBorder="1" applyAlignment="1">
      <alignment horizontal="distributed" vertical="top"/>
    </xf>
    <xf numFmtId="0" fontId="6" fillId="0" borderId="0" xfId="0" applyFont="1" applyAlignment="1">
      <alignment horizontal="distributed" vertical="top"/>
    </xf>
    <xf numFmtId="38" fontId="3" fillId="0" borderId="17" xfId="1" applyFont="1" applyFill="1" applyBorder="1" applyAlignment="1">
      <alignment horizontal="right" wrapText="1"/>
    </xf>
    <xf numFmtId="38" fontId="4" fillId="0" borderId="17" xfId="1" applyFont="1" applyFill="1" applyBorder="1" applyAlignment="1">
      <alignment horizontal="center" vertical="top"/>
    </xf>
    <xf numFmtId="38" fontId="5" fillId="0" borderId="28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7"/>
  <sheetViews>
    <sheetView tabSelected="1" zoomScaleNormal="100" zoomScaleSheetLayoutView="100" workbookViewId="0">
      <selection activeCell="V1" sqref="V1"/>
    </sheetView>
  </sheetViews>
  <sheetFormatPr defaultRowHeight="12"/>
  <cols>
    <col min="1" max="21" width="9.375" style="2" customWidth="1"/>
    <col min="22" max="22" width="5.625" style="2" customWidth="1"/>
    <col min="23" max="23" width="8.75" style="2" hidden="1" customWidth="1"/>
    <col min="24" max="24" width="11" style="2" hidden="1" customWidth="1"/>
    <col min="25" max="25" width="6.125" style="2" hidden="1" customWidth="1"/>
    <col min="26" max="26" width="3.5" style="2" hidden="1" customWidth="1"/>
    <col min="27" max="16384" width="9" style="2"/>
  </cols>
  <sheetData>
    <row r="1" spans="1:26" s="1" customFormat="1" ht="30" customHeight="1" thickBot="1">
      <c r="A1" s="36" t="s">
        <v>20</v>
      </c>
      <c r="B1" s="36"/>
      <c r="C1" s="36"/>
      <c r="D1" s="36"/>
      <c r="E1" s="43" t="s">
        <v>15</v>
      </c>
      <c r="F1" s="44"/>
      <c r="G1" s="44"/>
      <c r="H1" s="44"/>
      <c r="I1" s="44"/>
      <c r="J1" s="44"/>
      <c r="K1" s="44"/>
      <c r="L1" s="44"/>
      <c r="M1" s="44"/>
      <c r="N1" s="44"/>
      <c r="O1" s="46" t="s">
        <v>18</v>
      </c>
      <c r="P1" s="46"/>
      <c r="Q1" s="46"/>
      <c r="R1" s="45" t="s">
        <v>24</v>
      </c>
      <c r="S1" s="45"/>
      <c r="T1" s="45"/>
      <c r="U1" s="45"/>
    </row>
    <row r="2" spans="1:26" ht="14.1" customHeight="1">
      <c r="A2" s="32" t="s">
        <v>0</v>
      </c>
      <c r="B2" s="37" t="s">
        <v>21</v>
      </c>
      <c r="C2" s="38"/>
      <c r="D2" s="38"/>
      <c r="E2" s="38" t="s">
        <v>22</v>
      </c>
      <c r="F2" s="38"/>
      <c r="G2" s="39"/>
      <c r="H2" s="28" t="s">
        <v>0</v>
      </c>
      <c r="I2" s="40" t="s">
        <v>21</v>
      </c>
      <c r="J2" s="41"/>
      <c r="K2" s="42"/>
      <c r="L2" s="38" t="s">
        <v>22</v>
      </c>
      <c r="M2" s="38"/>
      <c r="N2" s="39"/>
      <c r="O2" s="21" t="s">
        <v>0</v>
      </c>
      <c r="P2" s="37" t="s">
        <v>21</v>
      </c>
      <c r="Q2" s="38"/>
      <c r="R2" s="38"/>
      <c r="S2" s="38" t="s">
        <v>22</v>
      </c>
      <c r="T2" s="38"/>
      <c r="U2" s="47"/>
      <c r="V2" s="3"/>
    </row>
    <row r="3" spans="1:26" ht="14.1" customHeight="1">
      <c r="A3" s="33" t="s">
        <v>19</v>
      </c>
      <c r="B3" s="7" t="s">
        <v>1</v>
      </c>
      <c r="C3" s="4" t="s">
        <v>2</v>
      </c>
      <c r="D3" s="5" t="s">
        <v>3</v>
      </c>
      <c r="E3" s="6" t="s">
        <v>1</v>
      </c>
      <c r="F3" s="4" t="s">
        <v>2</v>
      </c>
      <c r="G3" s="24" t="s">
        <v>3</v>
      </c>
      <c r="H3" s="29" t="s">
        <v>19</v>
      </c>
      <c r="I3" s="7" t="s">
        <v>1</v>
      </c>
      <c r="J3" s="4" t="s">
        <v>2</v>
      </c>
      <c r="K3" s="5" t="s">
        <v>3</v>
      </c>
      <c r="L3" s="6" t="s">
        <v>1</v>
      </c>
      <c r="M3" s="4" t="s">
        <v>2</v>
      </c>
      <c r="N3" s="24" t="s">
        <v>3</v>
      </c>
      <c r="O3" s="22" t="s">
        <v>19</v>
      </c>
      <c r="P3" s="7" t="s">
        <v>1</v>
      </c>
      <c r="Q3" s="4" t="s">
        <v>2</v>
      </c>
      <c r="R3" s="5" t="s">
        <v>3</v>
      </c>
      <c r="S3" s="6" t="s">
        <v>1</v>
      </c>
      <c r="T3" s="4" t="s">
        <v>2</v>
      </c>
      <c r="U3" s="8" t="s">
        <v>3</v>
      </c>
      <c r="V3" s="3"/>
    </row>
    <row r="4" spans="1:26" s="9" customFormat="1" ht="14.1" customHeight="1">
      <c r="A4" s="35" t="s">
        <v>5</v>
      </c>
      <c r="B4" s="14">
        <f>$Y$10*1.1</f>
        <v>1760.0000000000002</v>
      </c>
      <c r="C4" s="10">
        <f>$Y$17*1.1</f>
        <v>1980.0000000000002</v>
      </c>
      <c r="D4" s="11">
        <f t="shared" ref="D4:D35" si="0">B4+C4</f>
        <v>3740.0000000000005</v>
      </c>
      <c r="E4" s="12">
        <f>ROUNDDOWN($Y$25*1.1,0)</f>
        <v>1694</v>
      </c>
      <c r="F4" s="10">
        <f>$Y$17*1.1</f>
        <v>1980.0000000000002</v>
      </c>
      <c r="G4" s="25">
        <f t="shared" ref="G4:G35" si="1">E4+F4</f>
        <v>3674</v>
      </c>
      <c r="H4" s="30">
        <v>51</v>
      </c>
      <c r="I4" s="14">
        <f t="shared" ref="I4:I13" si="2">ROUNDDOWN(($Y$11*20+(H4-20)*$Y$12+$Y$10)*1.1,0)</f>
        <v>8462</v>
      </c>
      <c r="J4" s="10">
        <f t="shared" ref="J4:J13" si="3">ROUNDDOWN(($Y$18*20+$Y$19*(H4-20)+$Y$17)*1.1,0)</f>
        <v>7218</v>
      </c>
      <c r="K4" s="11">
        <f t="shared" ref="K4:K35" si="4">I4+J4</f>
        <v>15680</v>
      </c>
      <c r="L4" s="12">
        <f>ROUNDDOWN(($Y$26*20+$Y$27*20+$Y$28*(H4-40)+$Y$25)*1.1,0)</f>
        <v>7584</v>
      </c>
      <c r="M4" s="10">
        <f t="shared" ref="M4:M13" si="5">ROUNDDOWN(($Y$18*20+$Y$19*(H4-20)+$Y$17)*1.1,0)</f>
        <v>7218</v>
      </c>
      <c r="N4" s="25">
        <f t="shared" ref="N4:N35" si="6">L4+M4</f>
        <v>14802</v>
      </c>
      <c r="O4" s="13">
        <v>101</v>
      </c>
      <c r="P4" s="14">
        <f t="shared" ref="P4:P35" si="7">ROUNDDOWN(($Y$11*20+$Y$12*40+$Y$13*40+$Y$14*(O4-100)+$Y$10)*1.1,0)</f>
        <v>18626</v>
      </c>
      <c r="Q4" s="10">
        <f t="shared" ref="Q4:Q35" si="8">ROUNDDOWN(($Y$18*20+$Y$19*40+$Y$20*40+$Y$21*(O4-100)+$Y$17)*1.1,0)</f>
        <v>16746</v>
      </c>
      <c r="R4" s="11">
        <f t="shared" ref="R4:R35" si="9">P4+Q4</f>
        <v>35372</v>
      </c>
      <c r="S4" s="12">
        <f>ROUNDDOWN(($Y$26*20+$Y$27*20+$Y$28*20+$Y$29*40+$Y$30*(O4-100)+$Y$25)*1.1,0)</f>
        <v>20933</v>
      </c>
      <c r="T4" s="10">
        <f t="shared" ref="T4:T35" si="10">ROUNDDOWN(($Y$18*20+$Y$19*40+$Y$20*40+$Y$21*(O4-100)+$Y$17)*1.1,0)</f>
        <v>16746</v>
      </c>
      <c r="U4" s="15">
        <f t="shared" ref="U4:U35" si="11">S4+T4</f>
        <v>37679</v>
      </c>
    </row>
    <row r="5" spans="1:26" s="9" customFormat="1" ht="14.1" customHeight="1">
      <c r="A5" s="34">
        <v>1</v>
      </c>
      <c r="B5" s="14">
        <f>ROUNDDOWN(($Y$11*A5+$Y$10)*1.1,0)</f>
        <v>1851</v>
      </c>
      <c r="C5" s="10">
        <f t="shared" ref="C5:C24" si="12">ROUNDDOWN(($Y$18*A5+$Y$17)*1.1,0)</f>
        <v>2033</v>
      </c>
      <c r="D5" s="11">
        <f t="shared" si="0"/>
        <v>3884</v>
      </c>
      <c r="E5" s="12">
        <f t="shared" ref="E5:E23" si="13">ROUNDDOWN(($Y$26*A5+$Y$25)*1.1,0)</f>
        <v>1705</v>
      </c>
      <c r="F5" s="10">
        <f t="shared" ref="F5:F24" si="14">ROUNDDOWN(($Y$18*A5+$Y$17)*1.1,0)</f>
        <v>2033</v>
      </c>
      <c r="G5" s="25">
        <f t="shared" si="1"/>
        <v>3738</v>
      </c>
      <c r="H5" s="30">
        <v>52</v>
      </c>
      <c r="I5" s="14">
        <f t="shared" si="2"/>
        <v>8619</v>
      </c>
      <c r="J5" s="10">
        <f t="shared" si="3"/>
        <v>7352</v>
      </c>
      <c r="K5" s="11">
        <f t="shared" si="4"/>
        <v>15971</v>
      </c>
      <c r="L5" s="12">
        <f t="shared" ref="L5:L13" si="15">ROUNDDOWN(($Y$26*20+$Y$27*20+$Y$28*(H5-40)+$Y$25)*1.1,0)</f>
        <v>7810</v>
      </c>
      <c r="M5" s="10">
        <f t="shared" si="5"/>
        <v>7352</v>
      </c>
      <c r="N5" s="25">
        <f t="shared" si="6"/>
        <v>15162</v>
      </c>
      <c r="O5" s="13">
        <v>102</v>
      </c>
      <c r="P5" s="14">
        <f t="shared" si="7"/>
        <v>18882</v>
      </c>
      <c r="Q5" s="10">
        <f t="shared" si="8"/>
        <v>17014</v>
      </c>
      <c r="R5" s="11">
        <f t="shared" si="9"/>
        <v>35896</v>
      </c>
      <c r="S5" s="12">
        <f t="shared" ref="S5:S53" si="16">ROUNDDOWN(($Y$26*20+$Y$27*20+$Y$28*20+$Y$29*40+$Y$30*(O5-100)+$Y$25)*1.1,0)</f>
        <v>21252</v>
      </c>
      <c r="T5" s="10">
        <f t="shared" si="10"/>
        <v>17014</v>
      </c>
      <c r="U5" s="15">
        <f t="shared" si="11"/>
        <v>38266</v>
      </c>
    </row>
    <row r="6" spans="1:26" s="9" customFormat="1" ht="14.1" customHeight="1">
      <c r="A6" s="34">
        <v>2</v>
      </c>
      <c r="B6" s="14">
        <f t="shared" ref="B6:B24" si="17">ROUNDDOWN(($Y$11*A6+$Y$10)*1.1,0)</f>
        <v>1942</v>
      </c>
      <c r="C6" s="10">
        <f t="shared" si="12"/>
        <v>2087</v>
      </c>
      <c r="D6" s="11">
        <f t="shared" si="0"/>
        <v>4029</v>
      </c>
      <c r="E6" s="12">
        <f t="shared" si="13"/>
        <v>1716</v>
      </c>
      <c r="F6" s="10">
        <f t="shared" si="14"/>
        <v>2087</v>
      </c>
      <c r="G6" s="25">
        <f t="shared" si="1"/>
        <v>3803</v>
      </c>
      <c r="H6" s="30">
        <v>53</v>
      </c>
      <c r="I6" s="14">
        <f t="shared" si="2"/>
        <v>8776</v>
      </c>
      <c r="J6" s="10">
        <f t="shared" si="3"/>
        <v>7486</v>
      </c>
      <c r="K6" s="11">
        <f t="shared" si="4"/>
        <v>16262</v>
      </c>
      <c r="L6" s="12">
        <f t="shared" si="15"/>
        <v>8035</v>
      </c>
      <c r="M6" s="10">
        <f t="shared" si="5"/>
        <v>7486</v>
      </c>
      <c r="N6" s="25">
        <f t="shared" si="6"/>
        <v>15521</v>
      </c>
      <c r="O6" s="13">
        <v>103</v>
      </c>
      <c r="P6" s="14">
        <f t="shared" si="7"/>
        <v>19138</v>
      </c>
      <c r="Q6" s="10">
        <f t="shared" si="8"/>
        <v>17283</v>
      </c>
      <c r="R6" s="11">
        <f t="shared" si="9"/>
        <v>36421</v>
      </c>
      <c r="S6" s="12">
        <f t="shared" si="16"/>
        <v>21571</v>
      </c>
      <c r="T6" s="10">
        <f t="shared" si="10"/>
        <v>17283</v>
      </c>
      <c r="U6" s="15">
        <f t="shared" si="11"/>
        <v>38854</v>
      </c>
    </row>
    <row r="7" spans="1:26" s="9" customFormat="1" ht="14.1" customHeight="1">
      <c r="A7" s="34">
        <v>3</v>
      </c>
      <c r="B7" s="14">
        <f t="shared" si="17"/>
        <v>2033</v>
      </c>
      <c r="C7" s="10">
        <f t="shared" si="12"/>
        <v>2141</v>
      </c>
      <c r="D7" s="11">
        <f t="shared" si="0"/>
        <v>4174</v>
      </c>
      <c r="E7" s="12">
        <f t="shared" si="13"/>
        <v>1727</v>
      </c>
      <c r="F7" s="10">
        <f t="shared" si="14"/>
        <v>2141</v>
      </c>
      <c r="G7" s="25">
        <f t="shared" si="1"/>
        <v>3868</v>
      </c>
      <c r="H7" s="30">
        <v>54</v>
      </c>
      <c r="I7" s="14">
        <f t="shared" si="2"/>
        <v>8934</v>
      </c>
      <c r="J7" s="10">
        <f t="shared" si="3"/>
        <v>7620</v>
      </c>
      <c r="K7" s="11">
        <f t="shared" si="4"/>
        <v>16554</v>
      </c>
      <c r="L7" s="12">
        <f t="shared" si="15"/>
        <v>8261</v>
      </c>
      <c r="M7" s="10">
        <f t="shared" si="5"/>
        <v>7620</v>
      </c>
      <c r="N7" s="25">
        <f t="shared" si="6"/>
        <v>15881</v>
      </c>
      <c r="O7" s="13">
        <v>104</v>
      </c>
      <c r="P7" s="14">
        <f t="shared" si="7"/>
        <v>19395</v>
      </c>
      <c r="Q7" s="10">
        <f t="shared" si="8"/>
        <v>17551</v>
      </c>
      <c r="R7" s="11">
        <f t="shared" si="9"/>
        <v>36946</v>
      </c>
      <c r="S7" s="12">
        <f t="shared" si="16"/>
        <v>21890</v>
      </c>
      <c r="T7" s="10">
        <f t="shared" si="10"/>
        <v>17551</v>
      </c>
      <c r="U7" s="15">
        <f t="shared" si="11"/>
        <v>39441</v>
      </c>
    </row>
    <row r="8" spans="1:26" s="9" customFormat="1" ht="14.1" customHeight="1">
      <c r="A8" s="34">
        <v>4</v>
      </c>
      <c r="B8" s="14">
        <f t="shared" si="17"/>
        <v>2125</v>
      </c>
      <c r="C8" s="10">
        <f t="shared" si="12"/>
        <v>2195</v>
      </c>
      <c r="D8" s="11">
        <f t="shared" si="0"/>
        <v>4320</v>
      </c>
      <c r="E8" s="12">
        <f t="shared" si="13"/>
        <v>1738</v>
      </c>
      <c r="F8" s="10">
        <f t="shared" si="14"/>
        <v>2195</v>
      </c>
      <c r="G8" s="25">
        <f t="shared" si="1"/>
        <v>3933</v>
      </c>
      <c r="H8" s="30">
        <v>55</v>
      </c>
      <c r="I8" s="14">
        <f t="shared" si="2"/>
        <v>9091</v>
      </c>
      <c r="J8" s="10">
        <f t="shared" si="3"/>
        <v>7755</v>
      </c>
      <c r="K8" s="11">
        <f t="shared" si="4"/>
        <v>16846</v>
      </c>
      <c r="L8" s="12">
        <f t="shared" si="15"/>
        <v>8486</v>
      </c>
      <c r="M8" s="10">
        <f t="shared" si="5"/>
        <v>7755</v>
      </c>
      <c r="N8" s="25">
        <f t="shared" si="6"/>
        <v>16241</v>
      </c>
      <c r="O8" s="13">
        <v>105</v>
      </c>
      <c r="P8" s="14">
        <f t="shared" si="7"/>
        <v>19651</v>
      </c>
      <c r="Q8" s="10">
        <f t="shared" si="8"/>
        <v>17820</v>
      </c>
      <c r="R8" s="11">
        <f t="shared" si="9"/>
        <v>37471</v>
      </c>
      <c r="S8" s="12">
        <f t="shared" si="16"/>
        <v>22209</v>
      </c>
      <c r="T8" s="10">
        <f t="shared" si="10"/>
        <v>17820</v>
      </c>
      <c r="U8" s="15">
        <f t="shared" si="11"/>
        <v>40029</v>
      </c>
    </row>
    <row r="9" spans="1:26" s="9" customFormat="1" ht="14.1" customHeight="1">
      <c r="A9" s="34">
        <v>5</v>
      </c>
      <c r="B9" s="14">
        <f t="shared" si="17"/>
        <v>2216</v>
      </c>
      <c r="C9" s="10">
        <f t="shared" si="12"/>
        <v>2249</v>
      </c>
      <c r="D9" s="11">
        <f t="shared" si="0"/>
        <v>4465</v>
      </c>
      <c r="E9" s="12">
        <f t="shared" si="13"/>
        <v>1749</v>
      </c>
      <c r="F9" s="10">
        <f t="shared" si="14"/>
        <v>2249</v>
      </c>
      <c r="G9" s="25">
        <f t="shared" si="1"/>
        <v>3998</v>
      </c>
      <c r="H9" s="30">
        <v>56</v>
      </c>
      <c r="I9" s="14">
        <f t="shared" si="2"/>
        <v>9248</v>
      </c>
      <c r="J9" s="10">
        <f t="shared" si="3"/>
        <v>7889</v>
      </c>
      <c r="K9" s="11">
        <f t="shared" si="4"/>
        <v>17137</v>
      </c>
      <c r="L9" s="12">
        <f t="shared" si="15"/>
        <v>8712</v>
      </c>
      <c r="M9" s="10">
        <f t="shared" si="5"/>
        <v>7889</v>
      </c>
      <c r="N9" s="25">
        <f t="shared" si="6"/>
        <v>16601</v>
      </c>
      <c r="O9" s="13">
        <v>106</v>
      </c>
      <c r="P9" s="14">
        <f t="shared" si="7"/>
        <v>19907</v>
      </c>
      <c r="Q9" s="10">
        <f t="shared" si="8"/>
        <v>18088</v>
      </c>
      <c r="R9" s="11">
        <f t="shared" si="9"/>
        <v>37995</v>
      </c>
      <c r="S9" s="12">
        <f t="shared" si="16"/>
        <v>22528</v>
      </c>
      <c r="T9" s="10">
        <f t="shared" si="10"/>
        <v>18088</v>
      </c>
      <c r="U9" s="15">
        <f t="shared" si="11"/>
        <v>40616</v>
      </c>
    </row>
    <row r="10" spans="1:26" s="9" customFormat="1" ht="14.1" customHeight="1">
      <c r="A10" s="34">
        <v>6</v>
      </c>
      <c r="B10" s="14">
        <f t="shared" si="17"/>
        <v>2307</v>
      </c>
      <c r="C10" s="10">
        <f t="shared" si="12"/>
        <v>2303</v>
      </c>
      <c r="D10" s="11">
        <f t="shared" si="0"/>
        <v>4610</v>
      </c>
      <c r="E10" s="12">
        <f t="shared" si="13"/>
        <v>1760</v>
      </c>
      <c r="F10" s="10">
        <f t="shared" si="14"/>
        <v>2303</v>
      </c>
      <c r="G10" s="25">
        <f t="shared" si="1"/>
        <v>4063</v>
      </c>
      <c r="H10" s="30">
        <v>57</v>
      </c>
      <c r="I10" s="14">
        <f t="shared" si="2"/>
        <v>9406</v>
      </c>
      <c r="J10" s="10">
        <f t="shared" si="3"/>
        <v>8023</v>
      </c>
      <c r="K10" s="11">
        <f t="shared" si="4"/>
        <v>17429</v>
      </c>
      <c r="L10" s="12">
        <f t="shared" si="15"/>
        <v>8937</v>
      </c>
      <c r="M10" s="10">
        <f t="shared" si="5"/>
        <v>8023</v>
      </c>
      <c r="N10" s="25">
        <f t="shared" si="6"/>
        <v>16960</v>
      </c>
      <c r="O10" s="13">
        <v>107</v>
      </c>
      <c r="P10" s="14">
        <f t="shared" si="7"/>
        <v>20164</v>
      </c>
      <c r="Q10" s="10">
        <f t="shared" si="8"/>
        <v>18356</v>
      </c>
      <c r="R10" s="11">
        <f t="shared" si="9"/>
        <v>38520</v>
      </c>
      <c r="S10" s="12">
        <f t="shared" si="16"/>
        <v>22847</v>
      </c>
      <c r="T10" s="10">
        <f t="shared" si="10"/>
        <v>18356</v>
      </c>
      <c r="U10" s="15">
        <f t="shared" si="11"/>
        <v>41203</v>
      </c>
      <c r="W10" s="9" t="s">
        <v>14</v>
      </c>
      <c r="X10" s="9" t="s">
        <v>5</v>
      </c>
      <c r="Y10" s="9">
        <v>1600</v>
      </c>
      <c r="Z10" s="9" t="s">
        <v>4</v>
      </c>
    </row>
    <row r="11" spans="1:26" s="9" customFormat="1" ht="14.1" customHeight="1">
      <c r="A11" s="34">
        <v>7</v>
      </c>
      <c r="B11" s="14">
        <f t="shared" si="17"/>
        <v>2399</v>
      </c>
      <c r="C11" s="10">
        <f t="shared" si="12"/>
        <v>2357</v>
      </c>
      <c r="D11" s="11">
        <f t="shared" si="0"/>
        <v>4756</v>
      </c>
      <c r="E11" s="12">
        <f t="shared" si="13"/>
        <v>1771</v>
      </c>
      <c r="F11" s="10">
        <f t="shared" si="14"/>
        <v>2357</v>
      </c>
      <c r="G11" s="25">
        <f t="shared" si="1"/>
        <v>4128</v>
      </c>
      <c r="H11" s="30">
        <v>58</v>
      </c>
      <c r="I11" s="14">
        <f t="shared" si="2"/>
        <v>9563</v>
      </c>
      <c r="J11" s="10">
        <f t="shared" si="3"/>
        <v>8157</v>
      </c>
      <c r="K11" s="11">
        <f t="shared" si="4"/>
        <v>17720</v>
      </c>
      <c r="L11" s="12">
        <f t="shared" si="15"/>
        <v>9163</v>
      </c>
      <c r="M11" s="10">
        <f t="shared" si="5"/>
        <v>8157</v>
      </c>
      <c r="N11" s="25">
        <f t="shared" si="6"/>
        <v>17320</v>
      </c>
      <c r="O11" s="13">
        <v>108</v>
      </c>
      <c r="P11" s="14">
        <f t="shared" si="7"/>
        <v>20420</v>
      </c>
      <c r="Q11" s="10">
        <f t="shared" si="8"/>
        <v>18625</v>
      </c>
      <c r="R11" s="11">
        <f t="shared" si="9"/>
        <v>39045</v>
      </c>
      <c r="S11" s="12">
        <f t="shared" si="16"/>
        <v>23166</v>
      </c>
      <c r="T11" s="10">
        <f t="shared" si="10"/>
        <v>18625</v>
      </c>
      <c r="U11" s="15">
        <f t="shared" si="11"/>
        <v>41791</v>
      </c>
      <c r="W11" s="9" t="s">
        <v>25</v>
      </c>
      <c r="X11" s="9" t="s">
        <v>7</v>
      </c>
      <c r="Y11" s="9">
        <v>83</v>
      </c>
      <c r="Z11" s="9" t="s">
        <v>4</v>
      </c>
    </row>
    <row r="12" spans="1:26" s="9" customFormat="1" ht="14.1" customHeight="1">
      <c r="A12" s="34">
        <v>8</v>
      </c>
      <c r="B12" s="14">
        <f t="shared" si="17"/>
        <v>2490</v>
      </c>
      <c r="C12" s="10">
        <f t="shared" si="12"/>
        <v>2411</v>
      </c>
      <c r="D12" s="11">
        <f t="shared" si="0"/>
        <v>4901</v>
      </c>
      <c r="E12" s="12">
        <f t="shared" si="13"/>
        <v>1782</v>
      </c>
      <c r="F12" s="10">
        <f t="shared" si="14"/>
        <v>2411</v>
      </c>
      <c r="G12" s="25">
        <f t="shared" si="1"/>
        <v>4193</v>
      </c>
      <c r="H12" s="30">
        <v>59</v>
      </c>
      <c r="I12" s="14">
        <f t="shared" si="2"/>
        <v>9720</v>
      </c>
      <c r="J12" s="10">
        <f t="shared" si="3"/>
        <v>8291</v>
      </c>
      <c r="K12" s="11">
        <f t="shared" si="4"/>
        <v>18011</v>
      </c>
      <c r="L12" s="12">
        <f t="shared" si="15"/>
        <v>9388</v>
      </c>
      <c r="M12" s="10">
        <f t="shared" si="5"/>
        <v>8291</v>
      </c>
      <c r="N12" s="25">
        <f t="shared" si="6"/>
        <v>17679</v>
      </c>
      <c r="O12" s="13">
        <v>109</v>
      </c>
      <c r="P12" s="14">
        <f t="shared" si="7"/>
        <v>20676</v>
      </c>
      <c r="Q12" s="10">
        <f t="shared" si="8"/>
        <v>18893</v>
      </c>
      <c r="R12" s="11">
        <f t="shared" si="9"/>
        <v>39569</v>
      </c>
      <c r="S12" s="12">
        <f t="shared" si="16"/>
        <v>23485</v>
      </c>
      <c r="T12" s="10">
        <f t="shared" si="10"/>
        <v>18893</v>
      </c>
      <c r="U12" s="15">
        <f t="shared" si="11"/>
        <v>42378</v>
      </c>
      <c r="X12" s="9" t="s">
        <v>8</v>
      </c>
      <c r="Y12" s="9">
        <v>143</v>
      </c>
      <c r="Z12" s="9" t="s">
        <v>4</v>
      </c>
    </row>
    <row r="13" spans="1:26" s="9" customFormat="1" ht="14.1" customHeight="1">
      <c r="A13" s="34">
        <v>9</v>
      </c>
      <c r="B13" s="14">
        <f t="shared" si="17"/>
        <v>2581</v>
      </c>
      <c r="C13" s="10">
        <f t="shared" si="12"/>
        <v>2465</v>
      </c>
      <c r="D13" s="11">
        <f t="shared" si="0"/>
        <v>5046</v>
      </c>
      <c r="E13" s="12">
        <f t="shared" si="13"/>
        <v>1793</v>
      </c>
      <c r="F13" s="10">
        <f t="shared" si="14"/>
        <v>2465</v>
      </c>
      <c r="G13" s="25">
        <f t="shared" si="1"/>
        <v>4258</v>
      </c>
      <c r="H13" s="30">
        <v>60</v>
      </c>
      <c r="I13" s="14">
        <f t="shared" si="2"/>
        <v>9878</v>
      </c>
      <c r="J13" s="10">
        <f t="shared" si="3"/>
        <v>8426</v>
      </c>
      <c r="K13" s="11">
        <f t="shared" si="4"/>
        <v>18304</v>
      </c>
      <c r="L13" s="12">
        <f t="shared" si="15"/>
        <v>9614</v>
      </c>
      <c r="M13" s="10">
        <f t="shared" si="5"/>
        <v>8426</v>
      </c>
      <c r="N13" s="25">
        <f t="shared" si="6"/>
        <v>18040</v>
      </c>
      <c r="O13" s="13">
        <v>110</v>
      </c>
      <c r="P13" s="14">
        <f t="shared" si="7"/>
        <v>20933</v>
      </c>
      <c r="Q13" s="10">
        <f t="shared" si="8"/>
        <v>19162</v>
      </c>
      <c r="R13" s="11">
        <f t="shared" si="9"/>
        <v>40095</v>
      </c>
      <c r="S13" s="12">
        <f t="shared" si="16"/>
        <v>23804</v>
      </c>
      <c r="T13" s="10">
        <f t="shared" si="10"/>
        <v>19162</v>
      </c>
      <c r="U13" s="15">
        <f t="shared" si="11"/>
        <v>42966</v>
      </c>
      <c r="X13" s="9" t="s">
        <v>9</v>
      </c>
      <c r="Y13" s="9">
        <v>193</v>
      </c>
      <c r="Z13" s="9" t="s">
        <v>4</v>
      </c>
    </row>
    <row r="14" spans="1:26" s="9" customFormat="1" ht="14.1" customHeight="1">
      <c r="A14" s="34">
        <v>10</v>
      </c>
      <c r="B14" s="14">
        <f t="shared" si="17"/>
        <v>2673</v>
      </c>
      <c r="C14" s="10">
        <f t="shared" si="12"/>
        <v>2519</v>
      </c>
      <c r="D14" s="11">
        <f t="shared" si="0"/>
        <v>5192</v>
      </c>
      <c r="E14" s="12">
        <f t="shared" si="13"/>
        <v>1804</v>
      </c>
      <c r="F14" s="10">
        <f t="shared" si="14"/>
        <v>2519</v>
      </c>
      <c r="G14" s="25">
        <f t="shared" si="1"/>
        <v>4323</v>
      </c>
      <c r="H14" s="30">
        <v>61</v>
      </c>
      <c r="I14" s="14">
        <f t="shared" ref="I14:I53" si="18">ROUNDDOWN(($Y$11*20+$Y$12*40+$Y$13*(H14-60)+$Y$10)*1.1,0)</f>
        <v>10090</v>
      </c>
      <c r="J14" s="10">
        <f t="shared" ref="J14:J53" si="19">ROUNDDOWN(($Y$18*20+$Y$19*40+$Y$20*(H14-60)+$Y$17)*1.1,0)</f>
        <v>8627</v>
      </c>
      <c r="K14" s="11">
        <f t="shared" si="4"/>
        <v>18717</v>
      </c>
      <c r="L14" s="12">
        <f>ROUNDDOWN(($Y$26*20+$Y$27*20+$Y$28*20+$Y$29*(H14-60)+$Y$25)*1.1,0)</f>
        <v>9889</v>
      </c>
      <c r="M14" s="10">
        <f t="shared" ref="M14:M53" si="20">ROUNDDOWN(($Y$18*20+$Y$19*40+$Y$20*(H14-60)+$Y$17)*1.1,0)</f>
        <v>8627</v>
      </c>
      <c r="N14" s="25">
        <f t="shared" si="6"/>
        <v>18516</v>
      </c>
      <c r="O14" s="13">
        <v>111</v>
      </c>
      <c r="P14" s="14">
        <f t="shared" si="7"/>
        <v>21189</v>
      </c>
      <c r="Q14" s="10">
        <f t="shared" si="8"/>
        <v>19430</v>
      </c>
      <c r="R14" s="11">
        <f t="shared" si="9"/>
        <v>40619</v>
      </c>
      <c r="S14" s="12">
        <f t="shared" si="16"/>
        <v>24123</v>
      </c>
      <c r="T14" s="10">
        <f t="shared" si="10"/>
        <v>19430</v>
      </c>
      <c r="U14" s="15">
        <f t="shared" si="11"/>
        <v>43553</v>
      </c>
      <c r="X14" s="9" t="s">
        <v>10</v>
      </c>
      <c r="Y14" s="9">
        <v>233</v>
      </c>
      <c r="Z14" s="9" t="s">
        <v>4</v>
      </c>
    </row>
    <row r="15" spans="1:26" s="9" customFormat="1" ht="14.1" customHeight="1">
      <c r="A15" s="34">
        <v>11</v>
      </c>
      <c r="B15" s="14">
        <f t="shared" si="17"/>
        <v>2764</v>
      </c>
      <c r="C15" s="10">
        <f t="shared" si="12"/>
        <v>2572</v>
      </c>
      <c r="D15" s="11">
        <f t="shared" si="0"/>
        <v>5336</v>
      </c>
      <c r="E15" s="12">
        <f t="shared" si="13"/>
        <v>1815</v>
      </c>
      <c r="F15" s="10">
        <f t="shared" si="14"/>
        <v>2572</v>
      </c>
      <c r="G15" s="25">
        <f t="shared" si="1"/>
        <v>4387</v>
      </c>
      <c r="H15" s="30">
        <v>62</v>
      </c>
      <c r="I15" s="14">
        <f t="shared" si="18"/>
        <v>10302</v>
      </c>
      <c r="J15" s="10">
        <f t="shared" si="19"/>
        <v>8828</v>
      </c>
      <c r="K15" s="11">
        <f t="shared" si="4"/>
        <v>19130</v>
      </c>
      <c r="L15" s="12">
        <f t="shared" ref="L15:L53" si="21">ROUNDDOWN(($Y$26*20+$Y$27*20+$Y$28*20+$Y$29*(H15-60)+$Y$25)*1.1,0)</f>
        <v>10164</v>
      </c>
      <c r="M15" s="10">
        <f t="shared" si="20"/>
        <v>8828</v>
      </c>
      <c r="N15" s="25">
        <f t="shared" si="6"/>
        <v>18992</v>
      </c>
      <c r="O15" s="13">
        <v>112</v>
      </c>
      <c r="P15" s="14">
        <f t="shared" si="7"/>
        <v>21445</v>
      </c>
      <c r="Q15" s="10">
        <f t="shared" si="8"/>
        <v>19698</v>
      </c>
      <c r="R15" s="11">
        <f t="shared" si="9"/>
        <v>41143</v>
      </c>
      <c r="S15" s="12">
        <f t="shared" si="16"/>
        <v>24442</v>
      </c>
      <c r="T15" s="10">
        <f t="shared" si="10"/>
        <v>19698</v>
      </c>
      <c r="U15" s="15">
        <f t="shared" si="11"/>
        <v>44140</v>
      </c>
      <c r="X15" s="9" t="s">
        <v>6</v>
      </c>
      <c r="Y15" s="9">
        <v>263</v>
      </c>
      <c r="Z15" s="9" t="s">
        <v>4</v>
      </c>
    </row>
    <row r="16" spans="1:26" s="9" customFormat="1" ht="14.1" customHeight="1">
      <c r="A16" s="34">
        <v>12</v>
      </c>
      <c r="B16" s="14">
        <f t="shared" si="17"/>
        <v>2855</v>
      </c>
      <c r="C16" s="10">
        <f t="shared" si="12"/>
        <v>2626</v>
      </c>
      <c r="D16" s="11">
        <f t="shared" si="0"/>
        <v>5481</v>
      </c>
      <c r="E16" s="12">
        <f t="shared" si="13"/>
        <v>1826</v>
      </c>
      <c r="F16" s="10">
        <f t="shared" si="14"/>
        <v>2626</v>
      </c>
      <c r="G16" s="25">
        <f t="shared" si="1"/>
        <v>4452</v>
      </c>
      <c r="H16" s="30">
        <v>63</v>
      </c>
      <c r="I16" s="14">
        <f t="shared" si="18"/>
        <v>10514</v>
      </c>
      <c r="J16" s="10">
        <f t="shared" si="19"/>
        <v>9029</v>
      </c>
      <c r="K16" s="11">
        <f t="shared" si="4"/>
        <v>19543</v>
      </c>
      <c r="L16" s="12">
        <f t="shared" si="21"/>
        <v>10439</v>
      </c>
      <c r="M16" s="10">
        <f t="shared" si="20"/>
        <v>9029</v>
      </c>
      <c r="N16" s="25">
        <f t="shared" si="6"/>
        <v>19468</v>
      </c>
      <c r="O16" s="13">
        <v>113</v>
      </c>
      <c r="P16" s="14">
        <f t="shared" si="7"/>
        <v>21701</v>
      </c>
      <c r="Q16" s="10">
        <f t="shared" si="8"/>
        <v>19967</v>
      </c>
      <c r="R16" s="11">
        <f t="shared" si="9"/>
        <v>41668</v>
      </c>
      <c r="S16" s="12">
        <f t="shared" si="16"/>
        <v>24761</v>
      </c>
      <c r="T16" s="10">
        <f t="shared" si="10"/>
        <v>19967</v>
      </c>
      <c r="U16" s="15">
        <f t="shared" si="11"/>
        <v>44728</v>
      </c>
    </row>
    <row r="17" spans="1:26" s="9" customFormat="1" ht="14.1" customHeight="1">
      <c r="A17" s="34">
        <v>13</v>
      </c>
      <c r="B17" s="14">
        <f t="shared" si="17"/>
        <v>2946</v>
      </c>
      <c r="C17" s="10">
        <f t="shared" si="12"/>
        <v>2680</v>
      </c>
      <c r="D17" s="11">
        <f t="shared" si="0"/>
        <v>5626</v>
      </c>
      <c r="E17" s="12">
        <f t="shared" si="13"/>
        <v>1837</v>
      </c>
      <c r="F17" s="10">
        <f t="shared" si="14"/>
        <v>2680</v>
      </c>
      <c r="G17" s="25">
        <f t="shared" si="1"/>
        <v>4517</v>
      </c>
      <c r="H17" s="30">
        <v>64</v>
      </c>
      <c r="I17" s="14">
        <f t="shared" si="18"/>
        <v>10727</v>
      </c>
      <c r="J17" s="10">
        <f t="shared" si="19"/>
        <v>9231</v>
      </c>
      <c r="K17" s="11">
        <f t="shared" si="4"/>
        <v>19958</v>
      </c>
      <c r="L17" s="12">
        <f t="shared" si="21"/>
        <v>10714</v>
      </c>
      <c r="M17" s="10">
        <f t="shared" si="20"/>
        <v>9231</v>
      </c>
      <c r="N17" s="25">
        <f t="shared" si="6"/>
        <v>19945</v>
      </c>
      <c r="O17" s="13">
        <v>114</v>
      </c>
      <c r="P17" s="14">
        <f t="shared" si="7"/>
        <v>21958</v>
      </c>
      <c r="Q17" s="10">
        <f t="shared" si="8"/>
        <v>20235</v>
      </c>
      <c r="R17" s="11">
        <f t="shared" si="9"/>
        <v>42193</v>
      </c>
      <c r="S17" s="12">
        <f t="shared" si="16"/>
        <v>25080</v>
      </c>
      <c r="T17" s="10">
        <f t="shared" si="10"/>
        <v>20235</v>
      </c>
      <c r="U17" s="15">
        <f t="shared" si="11"/>
        <v>45315</v>
      </c>
      <c r="W17" s="9" t="s">
        <v>13</v>
      </c>
      <c r="X17" s="9" t="s">
        <v>5</v>
      </c>
      <c r="Y17" s="9">
        <v>1800</v>
      </c>
      <c r="Z17" s="9" t="s">
        <v>4</v>
      </c>
    </row>
    <row r="18" spans="1:26" s="9" customFormat="1" ht="14.1" customHeight="1">
      <c r="A18" s="34">
        <v>14</v>
      </c>
      <c r="B18" s="14">
        <f t="shared" si="17"/>
        <v>3038</v>
      </c>
      <c r="C18" s="10">
        <f t="shared" si="12"/>
        <v>2734</v>
      </c>
      <c r="D18" s="11">
        <f t="shared" si="0"/>
        <v>5772</v>
      </c>
      <c r="E18" s="12">
        <f t="shared" si="13"/>
        <v>1848</v>
      </c>
      <c r="F18" s="10">
        <f t="shared" si="14"/>
        <v>2734</v>
      </c>
      <c r="G18" s="25">
        <f t="shared" si="1"/>
        <v>4582</v>
      </c>
      <c r="H18" s="30">
        <v>65</v>
      </c>
      <c r="I18" s="14">
        <f t="shared" si="18"/>
        <v>10939</v>
      </c>
      <c r="J18" s="10">
        <f t="shared" si="19"/>
        <v>9432</v>
      </c>
      <c r="K18" s="11">
        <f t="shared" si="4"/>
        <v>20371</v>
      </c>
      <c r="L18" s="12">
        <f t="shared" si="21"/>
        <v>10989</v>
      </c>
      <c r="M18" s="10">
        <f t="shared" si="20"/>
        <v>9432</v>
      </c>
      <c r="N18" s="25">
        <f t="shared" si="6"/>
        <v>20421</v>
      </c>
      <c r="O18" s="13">
        <v>115</v>
      </c>
      <c r="P18" s="14">
        <f t="shared" si="7"/>
        <v>22214</v>
      </c>
      <c r="Q18" s="10">
        <f t="shared" si="8"/>
        <v>20504</v>
      </c>
      <c r="R18" s="11">
        <f t="shared" si="9"/>
        <v>42718</v>
      </c>
      <c r="S18" s="12">
        <f t="shared" si="16"/>
        <v>25399</v>
      </c>
      <c r="T18" s="10">
        <f t="shared" si="10"/>
        <v>20504</v>
      </c>
      <c r="U18" s="15">
        <f t="shared" si="11"/>
        <v>45903</v>
      </c>
      <c r="X18" s="9" t="s">
        <v>7</v>
      </c>
      <c r="Y18" s="9">
        <v>49</v>
      </c>
      <c r="Z18" s="9" t="s">
        <v>4</v>
      </c>
    </row>
    <row r="19" spans="1:26" s="9" customFormat="1" ht="14.1" customHeight="1">
      <c r="A19" s="34">
        <v>15</v>
      </c>
      <c r="B19" s="14">
        <f t="shared" si="17"/>
        <v>3129</v>
      </c>
      <c r="C19" s="10">
        <f t="shared" si="12"/>
        <v>2788</v>
      </c>
      <c r="D19" s="11">
        <f t="shared" si="0"/>
        <v>5917</v>
      </c>
      <c r="E19" s="12">
        <f t="shared" si="13"/>
        <v>1859</v>
      </c>
      <c r="F19" s="10">
        <f t="shared" si="14"/>
        <v>2788</v>
      </c>
      <c r="G19" s="25">
        <f t="shared" si="1"/>
        <v>4647</v>
      </c>
      <c r="H19" s="30">
        <v>66</v>
      </c>
      <c r="I19" s="14">
        <f t="shared" si="18"/>
        <v>11151</v>
      </c>
      <c r="J19" s="10">
        <f t="shared" si="19"/>
        <v>9633</v>
      </c>
      <c r="K19" s="11">
        <f t="shared" si="4"/>
        <v>20784</v>
      </c>
      <c r="L19" s="12">
        <f t="shared" si="21"/>
        <v>11264</v>
      </c>
      <c r="M19" s="10">
        <f t="shared" si="20"/>
        <v>9633</v>
      </c>
      <c r="N19" s="25">
        <f t="shared" si="6"/>
        <v>20897</v>
      </c>
      <c r="O19" s="13">
        <v>116</v>
      </c>
      <c r="P19" s="14">
        <f t="shared" si="7"/>
        <v>22470</v>
      </c>
      <c r="Q19" s="10">
        <f t="shared" si="8"/>
        <v>20772</v>
      </c>
      <c r="R19" s="11">
        <f t="shared" si="9"/>
        <v>43242</v>
      </c>
      <c r="S19" s="12">
        <f t="shared" si="16"/>
        <v>25718</v>
      </c>
      <c r="T19" s="10">
        <f t="shared" si="10"/>
        <v>20772</v>
      </c>
      <c r="U19" s="15">
        <f t="shared" si="11"/>
        <v>46490</v>
      </c>
      <c r="X19" s="9" t="s">
        <v>8</v>
      </c>
      <c r="Y19" s="9">
        <v>122</v>
      </c>
      <c r="Z19" s="9" t="s">
        <v>4</v>
      </c>
    </row>
    <row r="20" spans="1:26" s="9" customFormat="1" ht="14.1" customHeight="1">
      <c r="A20" s="34">
        <v>16</v>
      </c>
      <c r="B20" s="14">
        <f t="shared" si="17"/>
        <v>3220</v>
      </c>
      <c r="C20" s="10">
        <f t="shared" si="12"/>
        <v>2842</v>
      </c>
      <c r="D20" s="11">
        <f t="shared" si="0"/>
        <v>6062</v>
      </c>
      <c r="E20" s="12">
        <f t="shared" si="13"/>
        <v>1870</v>
      </c>
      <c r="F20" s="10">
        <f t="shared" si="14"/>
        <v>2842</v>
      </c>
      <c r="G20" s="25">
        <f t="shared" si="1"/>
        <v>4712</v>
      </c>
      <c r="H20" s="30">
        <v>67</v>
      </c>
      <c r="I20" s="14">
        <f t="shared" si="18"/>
        <v>11364</v>
      </c>
      <c r="J20" s="10">
        <f t="shared" si="19"/>
        <v>9835</v>
      </c>
      <c r="K20" s="11">
        <f t="shared" si="4"/>
        <v>21199</v>
      </c>
      <c r="L20" s="12">
        <f t="shared" si="21"/>
        <v>11539</v>
      </c>
      <c r="M20" s="10">
        <f t="shared" si="20"/>
        <v>9835</v>
      </c>
      <c r="N20" s="25">
        <f t="shared" si="6"/>
        <v>21374</v>
      </c>
      <c r="O20" s="13">
        <v>117</v>
      </c>
      <c r="P20" s="14">
        <f t="shared" si="7"/>
        <v>22727</v>
      </c>
      <c r="Q20" s="10">
        <f t="shared" si="8"/>
        <v>21040</v>
      </c>
      <c r="R20" s="11">
        <f t="shared" si="9"/>
        <v>43767</v>
      </c>
      <c r="S20" s="12">
        <f t="shared" si="16"/>
        <v>26037</v>
      </c>
      <c r="T20" s="10">
        <f t="shared" si="10"/>
        <v>21040</v>
      </c>
      <c r="U20" s="15">
        <f t="shared" si="11"/>
        <v>47077</v>
      </c>
      <c r="X20" s="9" t="s">
        <v>9</v>
      </c>
      <c r="Y20" s="9">
        <v>183</v>
      </c>
      <c r="Z20" s="9" t="s">
        <v>4</v>
      </c>
    </row>
    <row r="21" spans="1:26" s="9" customFormat="1" ht="14.1" customHeight="1">
      <c r="A21" s="34">
        <v>17</v>
      </c>
      <c r="B21" s="14">
        <f t="shared" si="17"/>
        <v>3312</v>
      </c>
      <c r="C21" s="10">
        <f t="shared" si="12"/>
        <v>2896</v>
      </c>
      <c r="D21" s="11">
        <f t="shared" si="0"/>
        <v>6208</v>
      </c>
      <c r="E21" s="12">
        <f t="shared" si="13"/>
        <v>1881</v>
      </c>
      <c r="F21" s="10">
        <f t="shared" si="14"/>
        <v>2896</v>
      </c>
      <c r="G21" s="25">
        <f t="shared" si="1"/>
        <v>4777</v>
      </c>
      <c r="H21" s="30">
        <v>68</v>
      </c>
      <c r="I21" s="14">
        <f t="shared" si="18"/>
        <v>11576</v>
      </c>
      <c r="J21" s="10">
        <f t="shared" si="19"/>
        <v>10036</v>
      </c>
      <c r="K21" s="11">
        <f t="shared" si="4"/>
        <v>21612</v>
      </c>
      <c r="L21" s="12">
        <f t="shared" si="21"/>
        <v>11814</v>
      </c>
      <c r="M21" s="10">
        <f t="shared" si="20"/>
        <v>10036</v>
      </c>
      <c r="N21" s="25">
        <f t="shared" si="6"/>
        <v>21850</v>
      </c>
      <c r="O21" s="13">
        <v>118</v>
      </c>
      <c r="P21" s="14">
        <f t="shared" si="7"/>
        <v>22983</v>
      </c>
      <c r="Q21" s="10">
        <f t="shared" si="8"/>
        <v>21309</v>
      </c>
      <c r="R21" s="11">
        <f t="shared" si="9"/>
        <v>44292</v>
      </c>
      <c r="S21" s="12">
        <f t="shared" si="16"/>
        <v>26356</v>
      </c>
      <c r="T21" s="10">
        <f t="shared" si="10"/>
        <v>21309</v>
      </c>
      <c r="U21" s="15">
        <f t="shared" si="11"/>
        <v>47665</v>
      </c>
      <c r="X21" s="9" t="s">
        <v>10</v>
      </c>
      <c r="Y21" s="9">
        <v>244</v>
      </c>
      <c r="Z21" s="9" t="s">
        <v>4</v>
      </c>
    </row>
    <row r="22" spans="1:26" s="9" customFormat="1" ht="14.1" customHeight="1">
      <c r="A22" s="34">
        <v>18</v>
      </c>
      <c r="B22" s="14">
        <f t="shared" si="17"/>
        <v>3403</v>
      </c>
      <c r="C22" s="10">
        <f t="shared" si="12"/>
        <v>2950</v>
      </c>
      <c r="D22" s="11">
        <f t="shared" si="0"/>
        <v>6353</v>
      </c>
      <c r="E22" s="12">
        <f t="shared" si="13"/>
        <v>1892</v>
      </c>
      <c r="F22" s="10">
        <f t="shared" si="14"/>
        <v>2950</v>
      </c>
      <c r="G22" s="25">
        <f t="shared" si="1"/>
        <v>4842</v>
      </c>
      <c r="H22" s="30">
        <v>69</v>
      </c>
      <c r="I22" s="14">
        <f t="shared" si="18"/>
        <v>11788</v>
      </c>
      <c r="J22" s="10">
        <f t="shared" si="19"/>
        <v>10237</v>
      </c>
      <c r="K22" s="11">
        <f t="shared" si="4"/>
        <v>22025</v>
      </c>
      <c r="L22" s="12">
        <f t="shared" si="21"/>
        <v>12089</v>
      </c>
      <c r="M22" s="10">
        <f t="shared" si="20"/>
        <v>10237</v>
      </c>
      <c r="N22" s="25">
        <f t="shared" si="6"/>
        <v>22326</v>
      </c>
      <c r="O22" s="13">
        <v>119</v>
      </c>
      <c r="P22" s="14">
        <f t="shared" si="7"/>
        <v>23239</v>
      </c>
      <c r="Q22" s="10">
        <f t="shared" si="8"/>
        <v>21577</v>
      </c>
      <c r="R22" s="11">
        <f t="shared" si="9"/>
        <v>44816</v>
      </c>
      <c r="S22" s="12">
        <f t="shared" si="16"/>
        <v>26675</v>
      </c>
      <c r="T22" s="10">
        <f t="shared" si="10"/>
        <v>21577</v>
      </c>
      <c r="U22" s="15">
        <f t="shared" si="11"/>
        <v>48252</v>
      </c>
      <c r="X22" s="9" t="s">
        <v>6</v>
      </c>
      <c r="Y22" s="9">
        <v>281</v>
      </c>
      <c r="Z22" s="9" t="s">
        <v>4</v>
      </c>
    </row>
    <row r="23" spans="1:26" s="9" customFormat="1" ht="14.1" customHeight="1">
      <c r="A23" s="34">
        <v>19</v>
      </c>
      <c r="B23" s="14">
        <f t="shared" si="17"/>
        <v>3494</v>
      </c>
      <c r="C23" s="10">
        <f t="shared" si="12"/>
        <v>3004</v>
      </c>
      <c r="D23" s="11">
        <f t="shared" si="0"/>
        <v>6498</v>
      </c>
      <c r="E23" s="12">
        <f t="shared" si="13"/>
        <v>1903</v>
      </c>
      <c r="F23" s="10">
        <f t="shared" si="14"/>
        <v>3004</v>
      </c>
      <c r="G23" s="25">
        <f t="shared" si="1"/>
        <v>4907</v>
      </c>
      <c r="H23" s="30">
        <v>70</v>
      </c>
      <c r="I23" s="14">
        <f t="shared" si="18"/>
        <v>12001</v>
      </c>
      <c r="J23" s="10">
        <f t="shared" si="19"/>
        <v>10439</v>
      </c>
      <c r="K23" s="11">
        <f t="shared" si="4"/>
        <v>22440</v>
      </c>
      <c r="L23" s="12">
        <f t="shared" si="21"/>
        <v>12364</v>
      </c>
      <c r="M23" s="10">
        <f t="shared" si="20"/>
        <v>10439</v>
      </c>
      <c r="N23" s="25">
        <f t="shared" si="6"/>
        <v>22803</v>
      </c>
      <c r="O23" s="13">
        <v>120</v>
      </c>
      <c r="P23" s="14">
        <f t="shared" si="7"/>
        <v>23496</v>
      </c>
      <c r="Q23" s="10">
        <f t="shared" si="8"/>
        <v>21846</v>
      </c>
      <c r="R23" s="11">
        <f t="shared" si="9"/>
        <v>45342</v>
      </c>
      <c r="S23" s="12">
        <f t="shared" si="16"/>
        <v>26994</v>
      </c>
      <c r="T23" s="10">
        <f t="shared" si="10"/>
        <v>21846</v>
      </c>
      <c r="U23" s="15">
        <f t="shared" si="11"/>
        <v>48840</v>
      </c>
    </row>
    <row r="24" spans="1:26" s="9" customFormat="1" ht="14.1" customHeight="1">
      <c r="A24" s="34">
        <v>20</v>
      </c>
      <c r="B24" s="14">
        <f t="shared" si="17"/>
        <v>3586</v>
      </c>
      <c r="C24" s="10">
        <f t="shared" si="12"/>
        <v>3058</v>
      </c>
      <c r="D24" s="11">
        <f t="shared" si="0"/>
        <v>6644</v>
      </c>
      <c r="E24" s="12">
        <f>ROUNDDOWN(($Y$26*A24+$Y$25)*1.1,0)</f>
        <v>1914</v>
      </c>
      <c r="F24" s="10">
        <f t="shared" si="14"/>
        <v>3058</v>
      </c>
      <c r="G24" s="25">
        <f t="shared" si="1"/>
        <v>4972</v>
      </c>
      <c r="H24" s="30">
        <v>71</v>
      </c>
      <c r="I24" s="14">
        <f t="shared" si="18"/>
        <v>12213</v>
      </c>
      <c r="J24" s="10">
        <f t="shared" si="19"/>
        <v>10640</v>
      </c>
      <c r="K24" s="11">
        <f t="shared" si="4"/>
        <v>22853</v>
      </c>
      <c r="L24" s="12">
        <f t="shared" si="21"/>
        <v>12639</v>
      </c>
      <c r="M24" s="10">
        <f t="shared" si="20"/>
        <v>10640</v>
      </c>
      <c r="N24" s="25">
        <f t="shared" si="6"/>
        <v>23279</v>
      </c>
      <c r="O24" s="13">
        <v>121</v>
      </c>
      <c r="P24" s="14">
        <f t="shared" si="7"/>
        <v>23752</v>
      </c>
      <c r="Q24" s="10">
        <f t="shared" si="8"/>
        <v>22114</v>
      </c>
      <c r="R24" s="11">
        <f t="shared" si="9"/>
        <v>45866</v>
      </c>
      <c r="S24" s="12">
        <f t="shared" si="16"/>
        <v>27313</v>
      </c>
      <c r="T24" s="10">
        <f t="shared" si="10"/>
        <v>22114</v>
      </c>
      <c r="U24" s="15">
        <f t="shared" si="11"/>
        <v>49427</v>
      </c>
    </row>
    <row r="25" spans="1:26" s="9" customFormat="1" ht="14.1" customHeight="1">
      <c r="A25" s="34">
        <v>21</v>
      </c>
      <c r="B25" s="14">
        <f>ROUNDDOWN(($Y$11*20+(A25-20)*$Y$12+$Y$10)*1.1,0)</f>
        <v>3743</v>
      </c>
      <c r="C25" s="10">
        <f t="shared" ref="C25:C54" si="22">ROUNDDOWN(($Y$18*20+$Y$19*(A25-20)+$Y$17)*1.1,0)</f>
        <v>3192</v>
      </c>
      <c r="D25" s="11">
        <f t="shared" si="0"/>
        <v>6935</v>
      </c>
      <c r="E25" s="12">
        <f>ROUNDDOWN(($Y$26*20+(A25-20)*$Y$27+$Y$25)*1.1,0)</f>
        <v>2073</v>
      </c>
      <c r="F25" s="10">
        <f t="shared" ref="F25:F54" si="23">ROUNDDOWN(($Y$18*20+$Y$19*(A25-20)+$Y$17)*1.1,0)</f>
        <v>3192</v>
      </c>
      <c r="G25" s="25">
        <f t="shared" si="1"/>
        <v>5265</v>
      </c>
      <c r="H25" s="30">
        <v>72</v>
      </c>
      <c r="I25" s="14">
        <f t="shared" si="18"/>
        <v>12425</v>
      </c>
      <c r="J25" s="10">
        <f t="shared" si="19"/>
        <v>10841</v>
      </c>
      <c r="K25" s="11">
        <f t="shared" si="4"/>
        <v>23266</v>
      </c>
      <c r="L25" s="12">
        <f t="shared" si="21"/>
        <v>12914</v>
      </c>
      <c r="M25" s="10">
        <f t="shared" si="20"/>
        <v>10841</v>
      </c>
      <c r="N25" s="25">
        <f t="shared" si="6"/>
        <v>23755</v>
      </c>
      <c r="O25" s="13">
        <v>122</v>
      </c>
      <c r="P25" s="14">
        <f t="shared" si="7"/>
        <v>24008</v>
      </c>
      <c r="Q25" s="10">
        <f t="shared" si="8"/>
        <v>22382</v>
      </c>
      <c r="R25" s="11">
        <f t="shared" si="9"/>
        <v>46390</v>
      </c>
      <c r="S25" s="12">
        <f t="shared" si="16"/>
        <v>27632</v>
      </c>
      <c r="T25" s="10">
        <f t="shared" si="10"/>
        <v>22382</v>
      </c>
      <c r="U25" s="15">
        <f t="shared" si="11"/>
        <v>50014</v>
      </c>
      <c r="W25" s="9" t="s">
        <v>14</v>
      </c>
      <c r="X25" s="9" t="s">
        <v>5</v>
      </c>
      <c r="Y25" s="9">
        <v>1540</v>
      </c>
      <c r="Z25" s="9" t="s">
        <v>4</v>
      </c>
    </row>
    <row r="26" spans="1:26" s="9" customFormat="1" ht="14.1" customHeight="1">
      <c r="A26" s="34">
        <v>22</v>
      </c>
      <c r="B26" s="14">
        <f t="shared" ref="B26:B54" si="24">ROUNDDOWN(($Y$11*20+(A26-20)*$Y$12+$Y$10)*1.1,0)</f>
        <v>3900</v>
      </c>
      <c r="C26" s="10">
        <f t="shared" si="22"/>
        <v>3326</v>
      </c>
      <c r="D26" s="11">
        <f t="shared" si="0"/>
        <v>7226</v>
      </c>
      <c r="E26" s="12">
        <f>ROUNDDOWN(($Y$26*20+(A26-20)*$Y$27+$Y$25)*1.1,0)</f>
        <v>2233</v>
      </c>
      <c r="F26" s="10">
        <f t="shared" si="23"/>
        <v>3326</v>
      </c>
      <c r="G26" s="25">
        <f t="shared" si="1"/>
        <v>5559</v>
      </c>
      <c r="H26" s="30">
        <v>73</v>
      </c>
      <c r="I26" s="14">
        <f t="shared" si="18"/>
        <v>12637</v>
      </c>
      <c r="J26" s="10">
        <f t="shared" si="19"/>
        <v>11042</v>
      </c>
      <c r="K26" s="11">
        <f t="shared" si="4"/>
        <v>23679</v>
      </c>
      <c r="L26" s="12">
        <f t="shared" si="21"/>
        <v>13189</v>
      </c>
      <c r="M26" s="10">
        <f t="shared" si="20"/>
        <v>11042</v>
      </c>
      <c r="N26" s="25">
        <f t="shared" si="6"/>
        <v>24231</v>
      </c>
      <c r="O26" s="13">
        <v>123</v>
      </c>
      <c r="P26" s="14">
        <f t="shared" si="7"/>
        <v>24264</v>
      </c>
      <c r="Q26" s="10">
        <f t="shared" si="8"/>
        <v>22651</v>
      </c>
      <c r="R26" s="11">
        <f t="shared" si="9"/>
        <v>46915</v>
      </c>
      <c r="S26" s="12">
        <f t="shared" si="16"/>
        <v>27951</v>
      </c>
      <c r="T26" s="10">
        <f t="shared" si="10"/>
        <v>22651</v>
      </c>
      <c r="U26" s="15">
        <f t="shared" si="11"/>
        <v>50602</v>
      </c>
      <c r="W26" s="9" t="s">
        <v>11</v>
      </c>
      <c r="X26" s="9" t="s">
        <v>7</v>
      </c>
      <c r="Y26" s="9">
        <v>10</v>
      </c>
      <c r="Z26" s="9" t="s">
        <v>4</v>
      </c>
    </row>
    <row r="27" spans="1:26" s="9" customFormat="1" ht="14.1" customHeight="1">
      <c r="A27" s="34">
        <v>23</v>
      </c>
      <c r="B27" s="14">
        <f t="shared" si="24"/>
        <v>4057</v>
      </c>
      <c r="C27" s="10">
        <f t="shared" si="22"/>
        <v>3460</v>
      </c>
      <c r="D27" s="11">
        <f t="shared" si="0"/>
        <v>7517</v>
      </c>
      <c r="E27" s="12">
        <f t="shared" ref="E27:E40" si="25">ROUNDDOWN(($Y$26*20+(A27-20)*$Y$27+$Y$25)*1.1,0)</f>
        <v>2392</v>
      </c>
      <c r="F27" s="10">
        <f t="shared" si="23"/>
        <v>3460</v>
      </c>
      <c r="G27" s="25">
        <f t="shared" si="1"/>
        <v>5852</v>
      </c>
      <c r="H27" s="30">
        <v>74</v>
      </c>
      <c r="I27" s="14">
        <f t="shared" si="18"/>
        <v>12850</v>
      </c>
      <c r="J27" s="10">
        <f t="shared" si="19"/>
        <v>11244</v>
      </c>
      <c r="K27" s="11">
        <f t="shared" si="4"/>
        <v>24094</v>
      </c>
      <c r="L27" s="12">
        <f t="shared" si="21"/>
        <v>13464</v>
      </c>
      <c r="M27" s="10">
        <f t="shared" si="20"/>
        <v>11244</v>
      </c>
      <c r="N27" s="25">
        <f t="shared" si="6"/>
        <v>24708</v>
      </c>
      <c r="O27" s="13">
        <v>124</v>
      </c>
      <c r="P27" s="14">
        <f t="shared" si="7"/>
        <v>24521</v>
      </c>
      <c r="Q27" s="10">
        <f t="shared" si="8"/>
        <v>22919</v>
      </c>
      <c r="R27" s="11">
        <f t="shared" si="9"/>
        <v>47440</v>
      </c>
      <c r="S27" s="12">
        <f t="shared" si="16"/>
        <v>28270</v>
      </c>
      <c r="T27" s="10">
        <f t="shared" si="10"/>
        <v>22919</v>
      </c>
      <c r="U27" s="15">
        <f t="shared" si="11"/>
        <v>51189</v>
      </c>
      <c r="X27" s="9" t="s">
        <v>16</v>
      </c>
      <c r="Y27" s="9">
        <v>145</v>
      </c>
      <c r="Z27" s="9" t="s">
        <v>4</v>
      </c>
    </row>
    <row r="28" spans="1:26" s="9" customFormat="1" ht="14.1" customHeight="1">
      <c r="A28" s="34">
        <v>24</v>
      </c>
      <c r="B28" s="14">
        <f t="shared" si="24"/>
        <v>4215</v>
      </c>
      <c r="C28" s="10">
        <f t="shared" si="22"/>
        <v>3594</v>
      </c>
      <c r="D28" s="11">
        <f t="shared" si="0"/>
        <v>7809</v>
      </c>
      <c r="E28" s="12">
        <f t="shared" si="25"/>
        <v>2552</v>
      </c>
      <c r="F28" s="10">
        <f t="shared" si="23"/>
        <v>3594</v>
      </c>
      <c r="G28" s="25">
        <f t="shared" si="1"/>
        <v>6146</v>
      </c>
      <c r="H28" s="30">
        <v>75</v>
      </c>
      <c r="I28" s="14">
        <f t="shared" si="18"/>
        <v>13062</v>
      </c>
      <c r="J28" s="10">
        <f t="shared" si="19"/>
        <v>11445</v>
      </c>
      <c r="K28" s="11">
        <f t="shared" si="4"/>
        <v>24507</v>
      </c>
      <c r="L28" s="12">
        <f t="shared" si="21"/>
        <v>13739</v>
      </c>
      <c r="M28" s="10">
        <f t="shared" si="20"/>
        <v>11445</v>
      </c>
      <c r="N28" s="25">
        <f t="shared" si="6"/>
        <v>25184</v>
      </c>
      <c r="O28" s="13">
        <v>125</v>
      </c>
      <c r="P28" s="14">
        <f t="shared" si="7"/>
        <v>24777</v>
      </c>
      <c r="Q28" s="10">
        <f t="shared" si="8"/>
        <v>23188</v>
      </c>
      <c r="R28" s="11">
        <f t="shared" si="9"/>
        <v>47965</v>
      </c>
      <c r="S28" s="12">
        <f t="shared" si="16"/>
        <v>28589</v>
      </c>
      <c r="T28" s="10">
        <f t="shared" si="10"/>
        <v>23188</v>
      </c>
      <c r="U28" s="15">
        <f t="shared" si="11"/>
        <v>51777</v>
      </c>
      <c r="X28" s="9" t="s">
        <v>17</v>
      </c>
      <c r="Y28" s="9">
        <v>205</v>
      </c>
      <c r="Z28" s="9" t="s">
        <v>4</v>
      </c>
    </row>
    <row r="29" spans="1:26" s="9" customFormat="1" ht="14.1" customHeight="1">
      <c r="A29" s="34">
        <v>25</v>
      </c>
      <c r="B29" s="14">
        <f t="shared" si="24"/>
        <v>4372</v>
      </c>
      <c r="C29" s="10">
        <f t="shared" si="22"/>
        <v>3729</v>
      </c>
      <c r="D29" s="11">
        <f t="shared" si="0"/>
        <v>8101</v>
      </c>
      <c r="E29" s="12">
        <f t="shared" si="25"/>
        <v>2711</v>
      </c>
      <c r="F29" s="10">
        <f t="shared" si="23"/>
        <v>3729</v>
      </c>
      <c r="G29" s="25">
        <f t="shared" si="1"/>
        <v>6440</v>
      </c>
      <c r="H29" s="30">
        <v>76</v>
      </c>
      <c r="I29" s="14">
        <f t="shared" si="18"/>
        <v>13274</v>
      </c>
      <c r="J29" s="10">
        <f t="shared" si="19"/>
        <v>11646</v>
      </c>
      <c r="K29" s="11">
        <f t="shared" si="4"/>
        <v>24920</v>
      </c>
      <c r="L29" s="12">
        <f t="shared" si="21"/>
        <v>14014</v>
      </c>
      <c r="M29" s="10">
        <f t="shared" si="20"/>
        <v>11646</v>
      </c>
      <c r="N29" s="25">
        <f t="shared" si="6"/>
        <v>25660</v>
      </c>
      <c r="O29" s="13">
        <v>126</v>
      </c>
      <c r="P29" s="14">
        <f t="shared" si="7"/>
        <v>25033</v>
      </c>
      <c r="Q29" s="10">
        <f t="shared" si="8"/>
        <v>23456</v>
      </c>
      <c r="R29" s="11">
        <f t="shared" si="9"/>
        <v>48489</v>
      </c>
      <c r="S29" s="12">
        <f t="shared" si="16"/>
        <v>28908</v>
      </c>
      <c r="T29" s="10">
        <f t="shared" si="10"/>
        <v>23456</v>
      </c>
      <c r="U29" s="15">
        <f t="shared" si="11"/>
        <v>52364</v>
      </c>
      <c r="X29" s="9" t="s">
        <v>9</v>
      </c>
      <c r="Y29" s="9">
        <v>250</v>
      </c>
      <c r="Z29" s="9" t="s">
        <v>4</v>
      </c>
    </row>
    <row r="30" spans="1:26" s="9" customFormat="1" ht="14.1" customHeight="1">
      <c r="A30" s="34">
        <v>26</v>
      </c>
      <c r="B30" s="14">
        <f t="shared" si="24"/>
        <v>4529</v>
      </c>
      <c r="C30" s="10">
        <f t="shared" si="22"/>
        <v>3863</v>
      </c>
      <c r="D30" s="11">
        <f t="shared" si="0"/>
        <v>8392</v>
      </c>
      <c r="E30" s="12">
        <f t="shared" si="25"/>
        <v>2871</v>
      </c>
      <c r="F30" s="10">
        <f t="shared" si="23"/>
        <v>3863</v>
      </c>
      <c r="G30" s="25">
        <f t="shared" si="1"/>
        <v>6734</v>
      </c>
      <c r="H30" s="30">
        <v>77</v>
      </c>
      <c r="I30" s="14">
        <f t="shared" si="18"/>
        <v>13487</v>
      </c>
      <c r="J30" s="10">
        <f t="shared" si="19"/>
        <v>11848</v>
      </c>
      <c r="K30" s="11">
        <f t="shared" si="4"/>
        <v>25335</v>
      </c>
      <c r="L30" s="12">
        <f t="shared" si="21"/>
        <v>14289</v>
      </c>
      <c r="M30" s="10">
        <f t="shared" si="20"/>
        <v>11848</v>
      </c>
      <c r="N30" s="25">
        <f t="shared" si="6"/>
        <v>26137</v>
      </c>
      <c r="O30" s="13">
        <v>127</v>
      </c>
      <c r="P30" s="14">
        <f t="shared" si="7"/>
        <v>25290</v>
      </c>
      <c r="Q30" s="10">
        <f t="shared" si="8"/>
        <v>23724</v>
      </c>
      <c r="R30" s="11">
        <f t="shared" si="9"/>
        <v>49014</v>
      </c>
      <c r="S30" s="12">
        <f t="shared" si="16"/>
        <v>29227</v>
      </c>
      <c r="T30" s="10">
        <f t="shared" si="10"/>
        <v>23724</v>
      </c>
      <c r="U30" s="15">
        <f t="shared" si="11"/>
        <v>52951</v>
      </c>
      <c r="X30" s="9" t="s">
        <v>10</v>
      </c>
      <c r="Y30" s="9">
        <v>290</v>
      </c>
      <c r="Z30" s="9" t="s">
        <v>4</v>
      </c>
    </row>
    <row r="31" spans="1:26" s="9" customFormat="1" ht="14.1" customHeight="1">
      <c r="A31" s="34">
        <v>27</v>
      </c>
      <c r="B31" s="14">
        <f t="shared" si="24"/>
        <v>4687</v>
      </c>
      <c r="C31" s="10">
        <f t="shared" si="22"/>
        <v>3997</v>
      </c>
      <c r="D31" s="11">
        <f t="shared" si="0"/>
        <v>8684</v>
      </c>
      <c r="E31" s="12">
        <f t="shared" si="25"/>
        <v>3030</v>
      </c>
      <c r="F31" s="10">
        <f t="shared" si="23"/>
        <v>3997</v>
      </c>
      <c r="G31" s="25">
        <f t="shared" si="1"/>
        <v>7027</v>
      </c>
      <c r="H31" s="30">
        <v>78</v>
      </c>
      <c r="I31" s="14">
        <f t="shared" si="18"/>
        <v>13699</v>
      </c>
      <c r="J31" s="10">
        <f t="shared" si="19"/>
        <v>12049</v>
      </c>
      <c r="K31" s="11">
        <f t="shared" si="4"/>
        <v>25748</v>
      </c>
      <c r="L31" s="12">
        <f t="shared" si="21"/>
        <v>14564</v>
      </c>
      <c r="M31" s="10">
        <f t="shared" si="20"/>
        <v>12049</v>
      </c>
      <c r="N31" s="25">
        <f t="shared" si="6"/>
        <v>26613</v>
      </c>
      <c r="O31" s="13">
        <v>128</v>
      </c>
      <c r="P31" s="14">
        <f t="shared" si="7"/>
        <v>25546</v>
      </c>
      <c r="Q31" s="10">
        <f t="shared" si="8"/>
        <v>23993</v>
      </c>
      <c r="R31" s="11">
        <f t="shared" si="9"/>
        <v>49539</v>
      </c>
      <c r="S31" s="12">
        <f t="shared" si="16"/>
        <v>29546</v>
      </c>
      <c r="T31" s="10">
        <f t="shared" si="10"/>
        <v>23993</v>
      </c>
      <c r="U31" s="15">
        <f t="shared" si="11"/>
        <v>53539</v>
      </c>
      <c r="X31" s="9" t="s">
        <v>23</v>
      </c>
      <c r="Y31" s="9">
        <v>320</v>
      </c>
      <c r="Z31" s="9" t="s">
        <v>4</v>
      </c>
    </row>
    <row r="32" spans="1:26" s="9" customFormat="1" ht="14.1" customHeight="1">
      <c r="A32" s="34">
        <v>28</v>
      </c>
      <c r="B32" s="14">
        <f t="shared" si="24"/>
        <v>4844</v>
      </c>
      <c r="C32" s="10">
        <f t="shared" si="22"/>
        <v>4131</v>
      </c>
      <c r="D32" s="11">
        <f t="shared" si="0"/>
        <v>8975</v>
      </c>
      <c r="E32" s="12">
        <f t="shared" si="25"/>
        <v>3190</v>
      </c>
      <c r="F32" s="10">
        <f t="shared" si="23"/>
        <v>4131</v>
      </c>
      <c r="G32" s="25">
        <f t="shared" si="1"/>
        <v>7321</v>
      </c>
      <c r="H32" s="30">
        <v>79</v>
      </c>
      <c r="I32" s="14">
        <f t="shared" si="18"/>
        <v>13911</v>
      </c>
      <c r="J32" s="10">
        <f t="shared" si="19"/>
        <v>12250</v>
      </c>
      <c r="K32" s="11">
        <f t="shared" si="4"/>
        <v>26161</v>
      </c>
      <c r="L32" s="12">
        <f t="shared" si="21"/>
        <v>14839</v>
      </c>
      <c r="M32" s="10">
        <f t="shared" si="20"/>
        <v>12250</v>
      </c>
      <c r="N32" s="25">
        <f t="shared" si="6"/>
        <v>27089</v>
      </c>
      <c r="O32" s="13">
        <v>129</v>
      </c>
      <c r="P32" s="14">
        <f t="shared" si="7"/>
        <v>25802</v>
      </c>
      <c r="Q32" s="10">
        <f t="shared" si="8"/>
        <v>24261</v>
      </c>
      <c r="R32" s="11">
        <f t="shared" si="9"/>
        <v>50063</v>
      </c>
      <c r="S32" s="12">
        <f t="shared" si="16"/>
        <v>29865</v>
      </c>
      <c r="T32" s="10">
        <f t="shared" si="10"/>
        <v>24261</v>
      </c>
      <c r="U32" s="15">
        <f t="shared" si="11"/>
        <v>54126</v>
      </c>
      <c r="X32" s="9" t="s">
        <v>12</v>
      </c>
      <c r="Y32" s="9">
        <v>330</v>
      </c>
      <c r="Z32" s="9" t="s">
        <v>4</v>
      </c>
    </row>
    <row r="33" spans="1:21" s="9" customFormat="1" ht="14.1" customHeight="1">
      <c r="A33" s="34">
        <v>29</v>
      </c>
      <c r="B33" s="14">
        <f t="shared" si="24"/>
        <v>5001</v>
      </c>
      <c r="C33" s="10">
        <f t="shared" si="22"/>
        <v>4265</v>
      </c>
      <c r="D33" s="11">
        <f t="shared" si="0"/>
        <v>9266</v>
      </c>
      <c r="E33" s="12">
        <f t="shared" si="25"/>
        <v>3349</v>
      </c>
      <c r="F33" s="10">
        <f t="shared" si="23"/>
        <v>4265</v>
      </c>
      <c r="G33" s="25">
        <f t="shared" si="1"/>
        <v>7614</v>
      </c>
      <c r="H33" s="30">
        <v>80</v>
      </c>
      <c r="I33" s="14">
        <f t="shared" si="18"/>
        <v>14124</v>
      </c>
      <c r="J33" s="10">
        <f t="shared" si="19"/>
        <v>12452</v>
      </c>
      <c r="K33" s="11">
        <f t="shared" si="4"/>
        <v>26576</v>
      </c>
      <c r="L33" s="12">
        <f t="shared" si="21"/>
        <v>15114</v>
      </c>
      <c r="M33" s="10">
        <f t="shared" si="20"/>
        <v>12452</v>
      </c>
      <c r="N33" s="25">
        <f t="shared" si="6"/>
        <v>27566</v>
      </c>
      <c r="O33" s="13">
        <v>130</v>
      </c>
      <c r="P33" s="14">
        <f t="shared" si="7"/>
        <v>26059</v>
      </c>
      <c r="Q33" s="10">
        <f t="shared" si="8"/>
        <v>24530</v>
      </c>
      <c r="R33" s="11">
        <f t="shared" si="9"/>
        <v>50589</v>
      </c>
      <c r="S33" s="12">
        <f t="shared" si="16"/>
        <v>30184</v>
      </c>
      <c r="T33" s="10">
        <f t="shared" si="10"/>
        <v>24530</v>
      </c>
      <c r="U33" s="15">
        <f t="shared" si="11"/>
        <v>54714</v>
      </c>
    </row>
    <row r="34" spans="1:21" s="9" customFormat="1" ht="14.1" customHeight="1">
      <c r="A34" s="34">
        <v>30</v>
      </c>
      <c r="B34" s="14">
        <f t="shared" si="24"/>
        <v>5159</v>
      </c>
      <c r="C34" s="10">
        <f t="shared" si="22"/>
        <v>4400</v>
      </c>
      <c r="D34" s="11">
        <f t="shared" si="0"/>
        <v>9559</v>
      </c>
      <c r="E34" s="12">
        <f t="shared" si="25"/>
        <v>3509</v>
      </c>
      <c r="F34" s="10">
        <f t="shared" si="23"/>
        <v>4400</v>
      </c>
      <c r="G34" s="25">
        <f t="shared" si="1"/>
        <v>7909</v>
      </c>
      <c r="H34" s="30">
        <v>81</v>
      </c>
      <c r="I34" s="14">
        <f t="shared" si="18"/>
        <v>14336</v>
      </c>
      <c r="J34" s="10">
        <f t="shared" si="19"/>
        <v>12653</v>
      </c>
      <c r="K34" s="11">
        <f t="shared" si="4"/>
        <v>26989</v>
      </c>
      <c r="L34" s="12">
        <f t="shared" si="21"/>
        <v>15389</v>
      </c>
      <c r="M34" s="10">
        <f t="shared" si="20"/>
        <v>12653</v>
      </c>
      <c r="N34" s="25">
        <f t="shared" si="6"/>
        <v>28042</v>
      </c>
      <c r="O34" s="13">
        <v>131</v>
      </c>
      <c r="P34" s="14">
        <f t="shared" si="7"/>
        <v>26315</v>
      </c>
      <c r="Q34" s="10">
        <f t="shared" si="8"/>
        <v>24798</v>
      </c>
      <c r="R34" s="11">
        <f t="shared" si="9"/>
        <v>51113</v>
      </c>
      <c r="S34" s="12">
        <f t="shared" si="16"/>
        <v>30503</v>
      </c>
      <c r="T34" s="10">
        <f t="shared" si="10"/>
        <v>24798</v>
      </c>
      <c r="U34" s="15">
        <f t="shared" si="11"/>
        <v>55301</v>
      </c>
    </row>
    <row r="35" spans="1:21" s="9" customFormat="1" ht="14.1" customHeight="1">
      <c r="A35" s="34">
        <v>31</v>
      </c>
      <c r="B35" s="14">
        <f t="shared" si="24"/>
        <v>5316</v>
      </c>
      <c r="C35" s="10">
        <f t="shared" si="22"/>
        <v>4534</v>
      </c>
      <c r="D35" s="11">
        <f t="shared" si="0"/>
        <v>9850</v>
      </c>
      <c r="E35" s="12">
        <f t="shared" si="25"/>
        <v>3668</v>
      </c>
      <c r="F35" s="10">
        <f t="shared" si="23"/>
        <v>4534</v>
      </c>
      <c r="G35" s="25">
        <f t="shared" si="1"/>
        <v>8202</v>
      </c>
      <c r="H35" s="30">
        <v>82</v>
      </c>
      <c r="I35" s="14">
        <f t="shared" si="18"/>
        <v>14548</v>
      </c>
      <c r="J35" s="10">
        <f t="shared" si="19"/>
        <v>12854</v>
      </c>
      <c r="K35" s="11">
        <f t="shared" si="4"/>
        <v>27402</v>
      </c>
      <c r="L35" s="12">
        <f t="shared" si="21"/>
        <v>15664</v>
      </c>
      <c r="M35" s="10">
        <f t="shared" si="20"/>
        <v>12854</v>
      </c>
      <c r="N35" s="25">
        <f t="shared" si="6"/>
        <v>28518</v>
      </c>
      <c r="O35" s="13">
        <v>132</v>
      </c>
      <c r="P35" s="14">
        <f t="shared" si="7"/>
        <v>26571</v>
      </c>
      <c r="Q35" s="10">
        <f t="shared" si="8"/>
        <v>25066</v>
      </c>
      <c r="R35" s="11">
        <f t="shared" si="9"/>
        <v>51637</v>
      </c>
      <c r="S35" s="12">
        <f t="shared" si="16"/>
        <v>30822</v>
      </c>
      <c r="T35" s="10">
        <f t="shared" si="10"/>
        <v>25066</v>
      </c>
      <c r="U35" s="15">
        <f t="shared" si="11"/>
        <v>55888</v>
      </c>
    </row>
    <row r="36" spans="1:21" s="9" customFormat="1" ht="14.1" customHeight="1">
      <c r="A36" s="34">
        <v>32</v>
      </c>
      <c r="B36" s="14">
        <f t="shared" si="24"/>
        <v>5473</v>
      </c>
      <c r="C36" s="10">
        <f t="shared" si="22"/>
        <v>4668</v>
      </c>
      <c r="D36" s="11">
        <f t="shared" ref="D36:D54" si="26">B36+C36</f>
        <v>10141</v>
      </c>
      <c r="E36" s="12">
        <f t="shared" si="25"/>
        <v>3828</v>
      </c>
      <c r="F36" s="10">
        <f t="shared" si="23"/>
        <v>4668</v>
      </c>
      <c r="G36" s="25">
        <f t="shared" ref="G36:G54" si="27">E36+F36</f>
        <v>8496</v>
      </c>
      <c r="H36" s="30">
        <v>83</v>
      </c>
      <c r="I36" s="14">
        <f t="shared" si="18"/>
        <v>14760</v>
      </c>
      <c r="J36" s="10">
        <f t="shared" si="19"/>
        <v>13055</v>
      </c>
      <c r="K36" s="11">
        <f t="shared" ref="K36:K53" si="28">I36+J36</f>
        <v>27815</v>
      </c>
      <c r="L36" s="12">
        <f t="shared" si="21"/>
        <v>15939</v>
      </c>
      <c r="M36" s="10">
        <f t="shared" si="20"/>
        <v>13055</v>
      </c>
      <c r="N36" s="25">
        <f t="shared" ref="N36:N53" si="29">L36+M36</f>
        <v>28994</v>
      </c>
      <c r="O36" s="13">
        <v>133</v>
      </c>
      <c r="P36" s="14">
        <f t="shared" ref="P36:P53" si="30">ROUNDDOWN(($Y$11*20+$Y$12*40+$Y$13*40+$Y$14*(O36-100)+$Y$10)*1.1,0)</f>
        <v>26827</v>
      </c>
      <c r="Q36" s="10">
        <f t="shared" ref="Q36:Q53" si="31">ROUNDDOWN(($Y$18*20+$Y$19*40+$Y$20*40+$Y$21*(O36-100)+$Y$17)*1.1,0)</f>
        <v>25335</v>
      </c>
      <c r="R36" s="11">
        <f t="shared" ref="R36:R53" si="32">P36+Q36</f>
        <v>52162</v>
      </c>
      <c r="S36" s="12">
        <f t="shared" si="16"/>
        <v>31141</v>
      </c>
      <c r="T36" s="10">
        <f t="shared" ref="T36:T53" si="33">ROUNDDOWN(($Y$18*20+$Y$19*40+$Y$20*40+$Y$21*(O36-100)+$Y$17)*1.1,0)</f>
        <v>25335</v>
      </c>
      <c r="U36" s="15">
        <f t="shared" ref="U36:U53" si="34">S36+T36</f>
        <v>56476</v>
      </c>
    </row>
    <row r="37" spans="1:21" s="9" customFormat="1" ht="14.1" customHeight="1">
      <c r="A37" s="34">
        <v>33</v>
      </c>
      <c r="B37" s="14">
        <f t="shared" si="24"/>
        <v>5630</v>
      </c>
      <c r="C37" s="10">
        <f t="shared" si="22"/>
        <v>4802</v>
      </c>
      <c r="D37" s="11">
        <f t="shared" si="26"/>
        <v>10432</v>
      </c>
      <c r="E37" s="12">
        <f t="shared" si="25"/>
        <v>3987</v>
      </c>
      <c r="F37" s="10">
        <f t="shared" si="23"/>
        <v>4802</v>
      </c>
      <c r="G37" s="25">
        <f t="shared" si="27"/>
        <v>8789</v>
      </c>
      <c r="H37" s="30">
        <v>84</v>
      </c>
      <c r="I37" s="14">
        <f t="shared" si="18"/>
        <v>14973</v>
      </c>
      <c r="J37" s="10">
        <f t="shared" si="19"/>
        <v>13257</v>
      </c>
      <c r="K37" s="11">
        <f t="shared" si="28"/>
        <v>28230</v>
      </c>
      <c r="L37" s="12">
        <f t="shared" si="21"/>
        <v>16214</v>
      </c>
      <c r="M37" s="10">
        <f t="shared" si="20"/>
        <v>13257</v>
      </c>
      <c r="N37" s="25">
        <f t="shared" si="29"/>
        <v>29471</v>
      </c>
      <c r="O37" s="13">
        <v>134</v>
      </c>
      <c r="P37" s="14">
        <f t="shared" si="30"/>
        <v>27084</v>
      </c>
      <c r="Q37" s="10">
        <f t="shared" si="31"/>
        <v>25603</v>
      </c>
      <c r="R37" s="11">
        <f t="shared" si="32"/>
        <v>52687</v>
      </c>
      <c r="S37" s="12">
        <f t="shared" si="16"/>
        <v>31460</v>
      </c>
      <c r="T37" s="10">
        <f t="shared" si="33"/>
        <v>25603</v>
      </c>
      <c r="U37" s="15">
        <f t="shared" si="34"/>
        <v>57063</v>
      </c>
    </row>
    <row r="38" spans="1:21" s="9" customFormat="1" ht="14.1" customHeight="1">
      <c r="A38" s="34">
        <v>34</v>
      </c>
      <c r="B38" s="14">
        <f t="shared" si="24"/>
        <v>5788</v>
      </c>
      <c r="C38" s="10">
        <f t="shared" si="22"/>
        <v>4936</v>
      </c>
      <c r="D38" s="11">
        <f t="shared" si="26"/>
        <v>10724</v>
      </c>
      <c r="E38" s="12">
        <f t="shared" si="25"/>
        <v>4147</v>
      </c>
      <c r="F38" s="10">
        <f t="shared" si="23"/>
        <v>4936</v>
      </c>
      <c r="G38" s="25">
        <f t="shared" si="27"/>
        <v>9083</v>
      </c>
      <c r="H38" s="30">
        <v>85</v>
      </c>
      <c r="I38" s="14">
        <f t="shared" si="18"/>
        <v>15185</v>
      </c>
      <c r="J38" s="10">
        <f t="shared" si="19"/>
        <v>13458</v>
      </c>
      <c r="K38" s="11">
        <f t="shared" si="28"/>
        <v>28643</v>
      </c>
      <c r="L38" s="12">
        <f t="shared" si="21"/>
        <v>16489</v>
      </c>
      <c r="M38" s="10">
        <f t="shared" si="20"/>
        <v>13458</v>
      </c>
      <c r="N38" s="25">
        <f t="shared" si="29"/>
        <v>29947</v>
      </c>
      <c r="O38" s="13">
        <v>135</v>
      </c>
      <c r="P38" s="14">
        <f t="shared" si="30"/>
        <v>27340</v>
      </c>
      <c r="Q38" s="10">
        <f t="shared" si="31"/>
        <v>25872</v>
      </c>
      <c r="R38" s="11">
        <f t="shared" si="32"/>
        <v>53212</v>
      </c>
      <c r="S38" s="12">
        <f t="shared" si="16"/>
        <v>31779</v>
      </c>
      <c r="T38" s="10">
        <f t="shared" si="33"/>
        <v>25872</v>
      </c>
      <c r="U38" s="15">
        <f t="shared" si="34"/>
        <v>57651</v>
      </c>
    </row>
    <row r="39" spans="1:21" s="9" customFormat="1" ht="14.1" customHeight="1">
      <c r="A39" s="34">
        <v>35</v>
      </c>
      <c r="B39" s="14">
        <f t="shared" si="24"/>
        <v>5945</v>
      </c>
      <c r="C39" s="10">
        <f t="shared" si="22"/>
        <v>5071</v>
      </c>
      <c r="D39" s="11">
        <f t="shared" si="26"/>
        <v>11016</v>
      </c>
      <c r="E39" s="12">
        <f t="shared" si="25"/>
        <v>4306</v>
      </c>
      <c r="F39" s="10">
        <f t="shared" si="23"/>
        <v>5071</v>
      </c>
      <c r="G39" s="25">
        <f t="shared" si="27"/>
        <v>9377</v>
      </c>
      <c r="H39" s="30">
        <v>86</v>
      </c>
      <c r="I39" s="14">
        <f t="shared" si="18"/>
        <v>15397</v>
      </c>
      <c r="J39" s="10">
        <f t="shared" si="19"/>
        <v>13659</v>
      </c>
      <c r="K39" s="11">
        <f t="shared" si="28"/>
        <v>29056</v>
      </c>
      <c r="L39" s="12">
        <f t="shared" si="21"/>
        <v>16764</v>
      </c>
      <c r="M39" s="10">
        <f t="shared" si="20"/>
        <v>13659</v>
      </c>
      <c r="N39" s="25">
        <f t="shared" si="29"/>
        <v>30423</v>
      </c>
      <c r="O39" s="13">
        <v>136</v>
      </c>
      <c r="P39" s="14">
        <f t="shared" si="30"/>
        <v>27596</v>
      </c>
      <c r="Q39" s="10">
        <f t="shared" si="31"/>
        <v>26140</v>
      </c>
      <c r="R39" s="11">
        <f t="shared" si="32"/>
        <v>53736</v>
      </c>
      <c r="S39" s="12">
        <f t="shared" si="16"/>
        <v>32098</v>
      </c>
      <c r="T39" s="10">
        <f t="shared" si="33"/>
        <v>26140</v>
      </c>
      <c r="U39" s="15">
        <f t="shared" si="34"/>
        <v>58238</v>
      </c>
    </row>
    <row r="40" spans="1:21" s="9" customFormat="1" ht="14.1" customHeight="1">
      <c r="A40" s="34">
        <v>36</v>
      </c>
      <c r="B40" s="14">
        <f t="shared" si="24"/>
        <v>6102</v>
      </c>
      <c r="C40" s="10">
        <f t="shared" si="22"/>
        <v>5205</v>
      </c>
      <c r="D40" s="11">
        <f t="shared" si="26"/>
        <v>11307</v>
      </c>
      <c r="E40" s="12">
        <f t="shared" si="25"/>
        <v>4466</v>
      </c>
      <c r="F40" s="10">
        <f t="shared" si="23"/>
        <v>5205</v>
      </c>
      <c r="G40" s="25">
        <f t="shared" si="27"/>
        <v>9671</v>
      </c>
      <c r="H40" s="30">
        <v>87</v>
      </c>
      <c r="I40" s="14">
        <f t="shared" si="18"/>
        <v>15610</v>
      </c>
      <c r="J40" s="10">
        <f t="shared" si="19"/>
        <v>13861</v>
      </c>
      <c r="K40" s="11">
        <f t="shared" si="28"/>
        <v>29471</v>
      </c>
      <c r="L40" s="12">
        <f t="shared" si="21"/>
        <v>17039</v>
      </c>
      <c r="M40" s="10">
        <f t="shared" si="20"/>
        <v>13861</v>
      </c>
      <c r="N40" s="25">
        <f t="shared" si="29"/>
        <v>30900</v>
      </c>
      <c r="O40" s="13">
        <v>137</v>
      </c>
      <c r="P40" s="14">
        <f t="shared" si="30"/>
        <v>27853</v>
      </c>
      <c r="Q40" s="10">
        <f t="shared" si="31"/>
        <v>26408</v>
      </c>
      <c r="R40" s="11">
        <f t="shared" si="32"/>
        <v>54261</v>
      </c>
      <c r="S40" s="12">
        <f t="shared" si="16"/>
        <v>32417</v>
      </c>
      <c r="T40" s="10">
        <f t="shared" si="33"/>
        <v>26408</v>
      </c>
      <c r="U40" s="15">
        <f t="shared" si="34"/>
        <v>58825</v>
      </c>
    </row>
    <row r="41" spans="1:21" s="9" customFormat="1" ht="14.1" customHeight="1">
      <c r="A41" s="34">
        <v>37</v>
      </c>
      <c r="B41" s="14">
        <f t="shared" si="24"/>
        <v>6260</v>
      </c>
      <c r="C41" s="10">
        <f t="shared" si="22"/>
        <v>5339</v>
      </c>
      <c r="D41" s="11">
        <f t="shared" si="26"/>
        <v>11599</v>
      </c>
      <c r="E41" s="12">
        <f>ROUNDDOWN(($Y$26*20+(A41-20)*$Y$27+$Y$25)*1.1,0)</f>
        <v>4625</v>
      </c>
      <c r="F41" s="10">
        <f t="shared" si="23"/>
        <v>5339</v>
      </c>
      <c r="G41" s="25">
        <f t="shared" si="27"/>
        <v>9964</v>
      </c>
      <c r="H41" s="30">
        <v>88</v>
      </c>
      <c r="I41" s="14">
        <f t="shared" si="18"/>
        <v>15822</v>
      </c>
      <c r="J41" s="10">
        <f t="shared" si="19"/>
        <v>14062</v>
      </c>
      <c r="K41" s="11">
        <f t="shared" si="28"/>
        <v>29884</v>
      </c>
      <c r="L41" s="12">
        <f t="shared" si="21"/>
        <v>17314</v>
      </c>
      <c r="M41" s="10">
        <f t="shared" si="20"/>
        <v>14062</v>
      </c>
      <c r="N41" s="25">
        <f t="shared" si="29"/>
        <v>31376</v>
      </c>
      <c r="O41" s="13">
        <v>138</v>
      </c>
      <c r="P41" s="14">
        <f t="shared" si="30"/>
        <v>28109</v>
      </c>
      <c r="Q41" s="10">
        <f t="shared" si="31"/>
        <v>26677</v>
      </c>
      <c r="R41" s="11">
        <f t="shared" si="32"/>
        <v>54786</v>
      </c>
      <c r="S41" s="12">
        <f t="shared" si="16"/>
        <v>32736</v>
      </c>
      <c r="T41" s="10">
        <f t="shared" si="33"/>
        <v>26677</v>
      </c>
      <c r="U41" s="15">
        <f t="shared" si="34"/>
        <v>59413</v>
      </c>
    </row>
    <row r="42" spans="1:21" s="9" customFormat="1" ht="14.1" customHeight="1">
      <c r="A42" s="34">
        <v>38</v>
      </c>
      <c r="B42" s="14">
        <f t="shared" si="24"/>
        <v>6417</v>
      </c>
      <c r="C42" s="10">
        <f t="shared" si="22"/>
        <v>5473</v>
      </c>
      <c r="D42" s="11">
        <f t="shared" si="26"/>
        <v>11890</v>
      </c>
      <c r="E42" s="12">
        <f>ROUNDDOWN(($Y$26*20+(A42-20)*$Y$27+$Y$25)*1.1,0)</f>
        <v>4785</v>
      </c>
      <c r="F42" s="10">
        <f t="shared" si="23"/>
        <v>5473</v>
      </c>
      <c r="G42" s="25">
        <f t="shared" si="27"/>
        <v>10258</v>
      </c>
      <c r="H42" s="30">
        <v>89</v>
      </c>
      <c r="I42" s="14">
        <f t="shared" si="18"/>
        <v>16034</v>
      </c>
      <c r="J42" s="10">
        <f t="shared" si="19"/>
        <v>14263</v>
      </c>
      <c r="K42" s="11">
        <f t="shared" si="28"/>
        <v>30297</v>
      </c>
      <c r="L42" s="12">
        <f t="shared" si="21"/>
        <v>17589</v>
      </c>
      <c r="M42" s="10">
        <f t="shared" si="20"/>
        <v>14263</v>
      </c>
      <c r="N42" s="25">
        <f t="shared" si="29"/>
        <v>31852</v>
      </c>
      <c r="O42" s="13">
        <v>139</v>
      </c>
      <c r="P42" s="14">
        <f t="shared" si="30"/>
        <v>28365</v>
      </c>
      <c r="Q42" s="10">
        <f t="shared" si="31"/>
        <v>26945</v>
      </c>
      <c r="R42" s="11">
        <f t="shared" si="32"/>
        <v>55310</v>
      </c>
      <c r="S42" s="12">
        <f t="shared" si="16"/>
        <v>33055</v>
      </c>
      <c r="T42" s="10">
        <f t="shared" si="33"/>
        <v>26945</v>
      </c>
      <c r="U42" s="15">
        <f t="shared" si="34"/>
        <v>60000</v>
      </c>
    </row>
    <row r="43" spans="1:21" s="9" customFormat="1" ht="14.1" customHeight="1">
      <c r="A43" s="34">
        <v>39</v>
      </c>
      <c r="B43" s="14">
        <f t="shared" si="24"/>
        <v>6574</v>
      </c>
      <c r="C43" s="10">
        <f t="shared" si="22"/>
        <v>5607</v>
      </c>
      <c r="D43" s="11">
        <f t="shared" si="26"/>
        <v>12181</v>
      </c>
      <c r="E43" s="12">
        <f t="shared" ref="E43:E44" si="35">ROUNDDOWN(($Y$26*20+(A43-20)*$Y$27+$Y$25)*1.1,0)</f>
        <v>4944</v>
      </c>
      <c r="F43" s="10">
        <f t="shared" si="23"/>
        <v>5607</v>
      </c>
      <c r="G43" s="25">
        <f t="shared" si="27"/>
        <v>10551</v>
      </c>
      <c r="H43" s="30">
        <v>90</v>
      </c>
      <c r="I43" s="14">
        <f t="shared" si="18"/>
        <v>16247</v>
      </c>
      <c r="J43" s="10">
        <f t="shared" si="19"/>
        <v>14465</v>
      </c>
      <c r="K43" s="11">
        <f t="shared" si="28"/>
        <v>30712</v>
      </c>
      <c r="L43" s="12">
        <f t="shared" si="21"/>
        <v>17864</v>
      </c>
      <c r="M43" s="10">
        <f t="shared" si="20"/>
        <v>14465</v>
      </c>
      <c r="N43" s="25">
        <f t="shared" si="29"/>
        <v>32329</v>
      </c>
      <c r="O43" s="13">
        <v>140</v>
      </c>
      <c r="P43" s="14">
        <f t="shared" si="30"/>
        <v>28622</v>
      </c>
      <c r="Q43" s="10">
        <f t="shared" si="31"/>
        <v>27214</v>
      </c>
      <c r="R43" s="11">
        <f t="shared" si="32"/>
        <v>55836</v>
      </c>
      <c r="S43" s="12">
        <f t="shared" si="16"/>
        <v>33374</v>
      </c>
      <c r="T43" s="10">
        <f t="shared" si="33"/>
        <v>27214</v>
      </c>
      <c r="U43" s="15">
        <f t="shared" si="34"/>
        <v>60588</v>
      </c>
    </row>
    <row r="44" spans="1:21" s="9" customFormat="1" ht="14.1" customHeight="1">
      <c r="A44" s="34">
        <v>40</v>
      </c>
      <c r="B44" s="14">
        <f t="shared" si="24"/>
        <v>6732</v>
      </c>
      <c r="C44" s="10">
        <f t="shared" si="22"/>
        <v>5742</v>
      </c>
      <c r="D44" s="11">
        <f t="shared" si="26"/>
        <v>12474</v>
      </c>
      <c r="E44" s="12">
        <f t="shared" si="35"/>
        <v>5104</v>
      </c>
      <c r="F44" s="10">
        <f t="shared" si="23"/>
        <v>5742</v>
      </c>
      <c r="G44" s="25">
        <f t="shared" si="27"/>
        <v>10846</v>
      </c>
      <c r="H44" s="30">
        <v>91</v>
      </c>
      <c r="I44" s="14">
        <f t="shared" si="18"/>
        <v>16459</v>
      </c>
      <c r="J44" s="10">
        <f t="shared" si="19"/>
        <v>14666</v>
      </c>
      <c r="K44" s="11">
        <f t="shared" si="28"/>
        <v>31125</v>
      </c>
      <c r="L44" s="12">
        <f t="shared" si="21"/>
        <v>18139</v>
      </c>
      <c r="M44" s="10">
        <f t="shared" si="20"/>
        <v>14666</v>
      </c>
      <c r="N44" s="25">
        <f t="shared" si="29"/>
        <v>32805</v>
      </c>
      <c r="O44" s="13">
        <v>141</v>
      </c>
      <c r="P44" s="14">
        <f t="shared" si="30"/>
        <v>28878</v>
      </c>
      <c r="Q44" s="10">
        <f t="shared" si="31"/>
        <v>27482</v>
      </c>
      <c r="R44" s="11">
        <f t="shared" si="32"/>
        <v>56360</v>
      </c>
      <c r="S44" s="12">
        <f t="shared" si="16"/>
        <v>33693</v>
      </c>
      <c r="T44" s="10">
        <f t="shared" si="33"/>
        <v>27482</v>
      </c>
      <c r="U44" s="15">
        <f t="shared" si="34"/>
        <v>61175</v>
      </c>
    </row>
    <row r="45" spans="1:21" s="9" customFormat="1" ht="14.1" customHeight="1">
      <c r="A45" s="34">
        <v>41</v>
      </c>
      <c r="B45" s="14">
        <f t="shared" si="24"/>
        <v>6889</v>
      </c>
      <c r="C45" s="10">
        <f t="shared" si="22"/>
        <v>5876</v>
      </c>
      <c r="D45" s="11">
        <f t="shared" si="26"/>
        <v>12765</v>
      </c>
      <c r="E45" s="12">
        <f>ROUNDDOWN(($Y$26*20+$Y$27*20+$Y$28*(A45-40)+$Y$25)*1.1,0)</f>
        <v>5329</v>
      </c>
      <c r="F45" s="10">
        <f t="shared" si="23"/>
        <v>5876</v>
      </c>
      <c r="G45" s="25">
        <f t="shared" si="27"/>
        <v>11205</v>
      </c>
      <c r="H45" s="30">
        <v>92</v>
      </c>
      <c r="I45" s="14">
        <f t="shared" si="18"/>
        <v>16671</v>
      </c>
      <c r="J45" s="10">
        <f t="shared" si="19"/>
        <v>14867</v>
      </c>
      <c r="K45" s="11">
        <f t="shared" si="28"/>
        <v>31538</v>
      </c>
      <c r="L45" s="12">
        <f t="shared" si="21"/>
        <v>18414</v>
      </c>
      <c r="M45" s="10">
        <f t="shared" si="20"/>
        <v>14867</v>
      </c>
      <c r="N45" s="25">
        <f t="shared" si="29"/>
        <v>33281</v>
      </c>
      <c r="O45" s="13">
        <v>142</v>
      </c>
      <c r="P45" s="14">
        <f t="shared" si="30"/>
        <v>29134</v>
      </c>
      <c r="Q45" s="10">
        <f t="shared" si="31"/>
        <v>27750</v>
      </c>
      <c r="R45" s="11">
        <f t="shared" si="32"/>
        <v>56884</v>
      </c>
      <c r="S45" s="12">
        <f t="shared" si="16"/>
        <v>34012</v>
      </c>
      <c r="T45" s="10">
        <f t="shared" si="33"/>
        <v>27750</v>
      </c>
      <c r="U45" s="15">
        <f t="shared" si="34"/>
        <v>61762</v>
      </c>
    </row>
    <row r="46" spans="1:21" s="9" customFormat="1" ht="14.1" customHeight="1">
      <c r="A46" s="34">
        <v>42</v>
      </c>
      <c r="B46" s="14">
        <f t="shared" si="24"/>
        <v>7046</v>
      </c>
      <c r="C46" s="10">
        <f t="shared" si="22"/>
        <v>6010</v>
      </c>
      <c r="D46" s="11">
        <f t="shared" si="26"/>
        <v>13056</v>
      </c>
      <c r="E46" s="12">
        <f t="shared" ref="E46:E54" si="36">ROUNDDOWN(($Y$26*20+$Y$27*20+$Y$28*(A46-40)+$Y$25)*1.1,0)</f>
        <v>5555</v>
      </c>
      <c r="F46" s="10">
        <f t="shared" si="23"/>
        <v>6010</v>
      </c>
      <c r="G46" s="25">
        <f t="shared" si="27"/>
        <v>11565</v>
      </c>
      <c r="H46" s="30">
        <v>93</v>
      </c>
      <c r="I46" s="14">
        <f t="shared" si="18"/>
        <v>16883</v>
      </c>
      <c r="J46" s="10">
        <f t="shared" si="19"/>
        <v>15068</v>
      </c>
      <c r="K46" s="11">
        <f t="shared" si="28"/>
        <v>31951</v>
      </c>
      <c r="L46" s="12">
        <f t="shared" si="21"/>
        <v>18689</v>
      </c>
      <c r="M46" s="10">
        <f t="shared" si="20"/>
        <v>15068</v>
      </c>
      <c r="N46" s="25">
        <f t="shared" si="29"/>
        <v>33757</v>
      </c>
      <c r="O46" s="13">
        <v>143</v>
      </c>
      <c r="P46" s="14">
        <f t="shared" si="30"/>
        <v>29390</v>
      </c>
      <c r="Q46" s="10">
        <f t="shared" si="31"/>
        <v>28019</v>
      </c>
      <c r="R46" s="11">
        <f t="shared" si="32"/>
        <v>57409</v>
      </c>
      <c r="S46" s="12">
        <f t="shared" si="16"/>
        <v>34331</v>
      </c>
      <c r="T46" s="10">
        <f t="shared" si="33"/>
        <v>28019</v>
      </c>
      <c r="U46" s="15">
        <f t="shared" si="34"/>
        <v>62350</v>
      </c>
    </row>
    <row r="47" spans="1:21" s="9" customFormat="1" ht="14.1" customHeight="1">
      <c r="A47" s="34">
        <v>43</v>
      </c>
      <c r="B47" s="14">
        <f t="shared" si="24"/>
        <v>7203</v>
      </c>
      <c r="C47" s="10">
        <f t="shared" si="22"/>
        <v>6144</v>
      </c>
      <c r="D47" s="11">
        <f t="shared" si="26"/>
        <v>13347</v>
      </c>
      <c r="E47" s="12">
        <f t="shared" si="36"/>
        <v>5780</v>
      </c>
      <c r="F47" s="10">
        <f t="shared" si="23"/>
        <v>6144</v>
      </c>
      <c r="G47" s="25">
        <f t="shared" si="27"/>
        <v>11924</v>
      </c>
      <c r="H47" s="30">
        <v>94</v>
      </c>
      <c r="I47" s="14">
        <f t="shared" si="18"/>
        <v>17096</v>
      </c>
      <c r="J47" s="10">
        <f t="shared" si="19"/>
        <v>15270</v>
      </c>
      <c r="K47" s="11">
        <f t="shared" si="28"/>
        <v>32366</v>
      </c>
      <c r="L47" s="12">
        <f t="shared" si="21"/>
        <v>18964</v>
      </c>
      <c r="M47" s="10">
        <f t="shared" si="20"/>
        <v>15270</v>
      </c>
      <c r="N47" s="25">
        <f t="shared" si="29"/>
        <v>34234</v>
      </c>
      <c r="O47" s="13">
        <v>144</v>
      </c>
      <c r="P47" s="14">
        <f t="shared" si="30"/>
        <v>29647</v>
      </c>
      <c r="Q47" s="10">
        <f t="shared" si="31"/>
        <v>28287</v>
      </c>
      <c r="R47" s="11">
        <f t="shared" si="32"/>
        <v>57934</v>
      </c>
      <c r="S47" s="12">
        <f t="shared" si="16"/>
        <v>34650</v>
      </c>
      <c r="T47" s="10">
        <f t="shared" si="33"/>
        <v>28287</v>
      </c>
      <c r="U47" s="15">
        <f t="shared" si="34"/>
        <v>62937</v>
      </c>
    </row>
    <row r="48" spans="1:21" s="9" customFormat="1" ht="14.1" customHeight="1">
      <c r="A48" s="34">
        <v>44</v>
      </c>
      <c r="B48" s="14">
        <f t="shared" si="24"/>
        <v>7361</v>
      </c>
      <c r="C48" s="10">
        <f t="shared" si="22"/>
        <v>6278</v>
      </c>
      <c r="D48" s="11">
        <f t="shared" si="26"/>
        <v>13639</v>
      </c>
      <c r="E48" s="12">
        <f t="shared" si="36"/>
        <v>6006</v>
      </c>
      <c r="F48" s="10">
        <f t="shared" si="23"/>
        <v>6278</v>
      </c>
      <c r="G48" s="25">
        <f t="shared" si="27"/>
        <v>12284</v>
      </c>
      <c r="H48" s="30">
        <v>95</v>
      </c>
      <c r="I48" s="14">
        <f t="shared" si="18"/>
        <v>17308</v>
      </c>
      <c r="J48" s="10">
        <f t="shared" si="19"/>
        <v>15471</v>
      </c>
      <c r="K48" s="11">
        <f t="shared" si="28"/>
        <v>32779</v>
      </c>
      <c r="L48" s="12">
        <f t="shared" si="21"/>
        <v>19239</v>
      </c>
      <c r="M48" s="10">
        <f t="shared" si="20"/>
        <v>15471</v>
      </c>
      <c r="N48" s="25">
        <f t="shared" si="29"/>
        <v>34710</v>
      </c>
      <c r="O48" s="13">
        <v>145</v>
      </c>
      <c r="P48" s="14">
        <f t="shared" si="30"/>
        <v>29903</v>
      </c>
      <c r="Q48" s="10">
        <f t="shared" si="31"/>
        <v>28556</v>
      </c>
      <c r="R48" s="11">
        <f t="shared" si="32"/>
        <v>58459</v>
      </c>
      <c r="S48" s="12">
        <f t="shared" si="16"/>
        <v>34969</v>
      </c>
      <c r="T48" s="10">
        <f t="shared" si="33"/>
        <v>28556</v>
      </c>
      <c r="U48" s="15">
        <f t="shared" si="34"/>
        <v>63525</v>
      </c>
    </row>
    <row r="49" spans="1:21" s="9" customFormat="1" ht="14.1" customHeight="1">
      <c r="A49" s="34">
        <v>45</v>
      </c>
      <c r="B49" s="14">
        <f t="shared" si="24"/>
        <v>7518</v>
      </c>
      <c r="C49" s="10">
        <f t="shared" si="22"/>
        <v>6413</v>
      </c>
      <c r="D49" s="11">
        <f t="shared" si="26"/>
        <v>13931</v>
      </c>
      <c r="E49" s="12">
        <f t="shared" si="36"/>
        <v>6231</v>
      </c>
      <c r="F49" s="10">
        <f t="shared" si="23"/>
        <v>6413</v>
      </c>
      <c r="G49" s="25">
        <f t="shared" si="27"/>
        <v>12644</v>
      </c>
      <c r="H49" s="30">
        <v>96</v>
      </c>
      <c r="I49" s="14">
        <f t="shared" si="18"/>
        <v>17520</v>
      </c>
      <c r="J49" s="10">
        <f t="shared" si="19"/>
        <v>15672</v>
      </c>
      <c r="K49" s="11">
        <f t="shared" si="28"/>
        <v>33192</v>
      </c>
      <c r="L49" s="12">
        <f t="shared" si="21"/>
        <v>19514</v>
      </c>
      <c r="M49" s="10">
        <f t="shared" si="20"/>
        <v>15672</v>
      </c>
      <c r="N49" s="25">
        <f t="shared" si="29"/>
        <v>35186</v>
      </c>
      <c r="O49" s="13">
        <v>146</v>
      </c>
      <c r="P49" s="14">
        <f t="shared" si="30"/>
        <v>30159</v>
      </c>
      <c r="Q49" s="10">
        <f t="shared" si="31"/>
        <v>28824</v>
      </c>
      <c r="R49" s="11">
        <f t="shared" si="32"/>
        <v>58983</v>
      </c>
      <c r="S49" s="12">
        <f t="shared" si="16"/>
        <v>35288</v>
      </c>
      <c r="T49" s="10">
        <f t="shared" si="33"/>
        <v>28824</v>
      </c>
      <c r="U49" s="15">
        <f t="shared" si="34"/>
        <v>64112</v>
      </c>
    </row>
    <row r="50" spans="1:21" s="9" customFormat="1" ht="14.1" customHeight="1">
      <c r="A50" s="34">
        <v>46</v>
      </c>
      <c r="B50" s="14">
        <f t="shared" si="24"/>
        <v>7675</v>
      </c>
      <c r="C50" s="10">
        <f t="shared" si="22"/>
        <v>6547</v>
      </c>
      <c r="D50" s="11">
        <f t="shared" si="26"/>
        <v>14222</v>
      </c>
      <c r="E50" s="12">
        <f t="shared" si="36"/>
        <v>6457</v>
      </c>
      <c r="F50" s="10">
        <f t="shared" si="23"/>
        <v>6547</v>
      </c>
      <c r="G50" s="25">
        <f t="shared" si="27"/>
        <v>13004</v>
      </c>
      <c r="H50" s="30">
        <v>97</v>
      </c>
      <c r="I50" s="14">
        <f t="shared" si="18"/>
        <v>17733</v>
      </c>
      <c r="J50" s="10">
        <f t="shared" si="19"/>
        <v>15874</v>
      </c>
      <c r="K50" s="11">
        <f t="shared" si="28"/>
        <v>33607</v>
      </c>
      <c r="L50" s="12">
        <f t="shared" si="21"/>
        <v>19789</v>
      </c>
      <c r="M50" s="10">
        <f t="shared" si="20"/>
        <v>15874</v>
      </c>
      <c r="N50" s="25">
        <f t="shared" si="29"/>
        <v>35663</v>
      </c>
      <c r="O50" s="13">
        <v>147</v>
      </c>
      <c r="P50" s="14">
        <f t="shared" si="30"/>
        <v>30416</v>
      </c>
      <c r="Q50" s="10">
        <f t="shared" si="31"/>
        <v>29092</v>
      </c>
      <c r="R50" s="11">
        <f t="shared" si="32"/>
        <v>59508</v>
      </c>
      <c r="S50" s="12">
        <f t="shared" si="16"/>
        <v>35607</v>
      </c>
      <c r="T50" s="10">
        <f t="shared" si="33"/>
        <v>29092</v>
      </c>
      <c r="U50" s="15">
        <f t="shared" si="34"/>
        <v>64699</v>
      </c>
    </row>
    <row r="51" spans="1:21" s="9" customFormat="1" ht="14.1" customHeight="1">
      <c r="A51" s="34">
        <v>47</v>
      </c>
      <c r="B51" s="14">
        <f t="shared" si="24"/>
        <v>7833</v>
      </c>
      <c r="C51" s="10">
        <f t="shared" si="22"/>
        <v>6681</v>
      </c>
      <c r="D51" s="11">
        <f t="shared" si="26"/>
        <v>14514</v>
      </c>
      <c r="E51" s="12">
        <f t="shared" si="36"/>
        <v>6682</v>
      </c>
      <c r="F51" s="10">
        <f t="shared" si="23"/>
        <v>6681</v>
      </c>
      <c r="G51" s="25">
        <f t="shared" si="27"/>
        <v>13363</v>
      </c>
      <c r="H51" s="30">
        <v>98</v>
      </c>
      <c r="I51" s="14">
        <f t="shared" si="18"/>
        <v>17945</v>
      </c>
      <c r="J51" s="10">
        <f t="shared" si="19"/>
        <v>16075</v>
      </c>
      <c r="K51" s="11">
        <f t="shared" si="28"/>
        <v>34020</v>
      </c>
      <c r="L51" s="12">
        <f t="shared" si="21"/>
        <v>20064</v>
      </c>
      <c r="M51" s="10">
        <f t="shared" si="20"/>
        <v>16075</v>
      </c>
      <c r="N51" s="25">
        <f t="shared" si="29"/>
        <v>36139</v>
      </c>
      <c r="O51" s="13">
        <v>148</v>
      </c>
      <c r="P51" s="14">
        <f t="shared" si="30"/>
        <v>30672</v>
      </c>
      <c r="Q51" s="10">
        <f t="shared" si="31"/>
        <v>29361</v>
      </c>
      <c r="R51" s="11">
        <f t="shared" si="32"/>
        <v>60033</v>
      </c>
      <c r="S51" s="12">
        <f t="shared" si="16"/>
        <v>35926</v>
      </c>
      <c r="T51" s="10">
        <f t="shared" si="33"/>
        <v>29361</v>
      </c>
      <c r="U51" s="15">
        <f t="shared" si="34"/>
        <v>65287</v>
      </c>
    </row>
    <row r="52" spans="1:21" s="9" customFormat="1" ht="14.1" customHeight="1">
      <c r="A52" s="34">
        <v>48</v>
      </c>
      <c r="B52" s="14">
        <f t="shared" si="24"/>
        <v>7990</v>
      </c>
      <c r="C52" s="10">
        <f t="shared" si="22"/>
        <v>6815</v>
      </c>
      <c r="D52" s="11">
        <f t="shared" si="26"/>
        <v>14805</v>
      </c>
      <c r="E52" s="12">
        <f t="shared" si="36"/>
        <v>6908</v>
      </c>
      <c r="F52" s="10">
        <f t="shared" si="23"/>
        <v>6815</v>
      </c>
      <c r="G52" s="25">
        <f t="shared" si="27"/>
        <v>13723</v>
      </c>
      <c r="H52" s="30">
        <v>99</v>
      </c>
      <c r="I52" s="14">
        <f t="shared" si="18"/>
        <v>18157</v>
      </c>
      <c r="J52" s="10">
        <f t="shared" si="19"/>
        <v>16276</v>
      </c>
      <c r="K52" s="11">
        <f t="shared" si="28"/>
        <v>34433</v>
      </c>
      <c r="L52" s="12">
        <f t="shared" si="21"/>
        <v>20339</v>
      </c>
      <c r="M52" s="10">
        <f t="shared" si="20"/>
        <v>16276</v>
      </c>
      <c r="N52" s="25">
        <f t="shared" si="29"/>
        <v>36615</v>
      </c>
      <c r="O52" s="13">
        <v>149</v>
      </c>
      <c r="P52" s="14">
        <f t="shared" si="30"/>
        <v>30928</v>
      </c>
      <c r="Q52" s="10">
        <f t="shared" si="31"/>
        <v>29629</v>
      </c>
      <c r="R52" s="11">
        <f t="shared" si="32"/>
        <v>60557</v>
      </c>
      <c r="S52" s="12">
        <f t="shared" si="16"/>
        <v>36245</v>
      </c>
      <c r="T52" s="10">
        <f t="shared" si="33"/>
        <v>29629</v>
      </c>
      <c r="U52" s="15">
        <f t="shared" si="34"/>
        <v>65874</v>
      </c>
    </row>
    <row r="53" spans="1:21" s="9" customFormat="1" ht="14.1" customHeight="1" thickBot="1">
      <c r="A53" s="34">
        <v>49</v>
      </c>
      <c r="B53" s="14">
        <f t="shared" si="24"/>
        <v>8147</v>
      </c>
      <c r="C53" s="10">
        <f t="shared" si="22"/>
        <v>6949</v>
      </c>
      <c r="D53" s="11">
        <f t="shared" si="26"/>
        <v>15096</v>
      </c>
      <c r="E53" s="12">
        <f t="shared" si="36"/>
        <v>7133</v>
      </c>
      <c r="F53" s="10">
        <f t="shared" si="23"/>
        <v>6949</v>
      </c>
      <c r="G53" s="25">
        <f t="shared" si="27"/>
        <v>14082</v>
      </c>
      <c r="H53" s="31">
        <v>100</v>
      </c>
      <c r="I53" s="16">
        <f t="shared" si="18"/>
        <v>18370</v>
      </c>
      <c r="J53" s="17">
        <f t="shared" si="19"/>
        <v>16478</v>
      </c>
      <c r="K53" s="18">
        <f t="shared" si="28"/>
        <v>34848</v>
      </c>
      <c r="L53" s="19">
        <f t="shared" si="21"/>
        <v>20614</v>
      </c>
      <c r="M53" s="17">
        <f t="shared" si="20"/>
        <v>16478</v>
      </c>
      <c r="N53" s="26">
        <f t="shared" si="29"/>
        <v>37092</v>
      </c>
      <c r="O53" s="23">
        <v>150</v>
      </c>
      <c r="P53" s="16">
        <f t="shared" si="30"/>
        <v>31185</v>
      </c>
      <c r="Q53" s="17">
        <f t="shared" si="31"/>
        <v>29898</v>
      </c>
      <c r="R53" s="18">
        <f t="shared" si="32"/>
        <v>61083</v>
      </c>
      <c r="S53" s="19">
        <f t="shared" si="16"/>
        <v>36564</v>
      </c>
      <c r="T53" s="17">
        <f t="shared" si="33"/>
        <v>29898</v>
      </c>
      <c r="U53" s="20">
        <f t="shared" si="34"/>
        <v>66462</v>
      </c>
    </row>
    <row r="54" spans="1:21" s="9" customFormat="1" ht="14.1" customHeight="1" thickBot="1">
      <c r="A54" s="27">
        <v>50</v>
      </c>
      <c r="B54" s="16">
        <f t="shared" si="24"/>
        <v>8305</v>
      </c>
      <c r="C54" s="17">
        <f t="shared" si="22"/>
        <v>7084</v>
      </c>
      <c r="D54" s="18">
        <f t="shared" si="26"/>
        <v>15389</v>
      </c>
      <c r="E54" s="19">
        <f t="shared" si="36"/>
        <v>7359</v>
      </c>
      <c r="F54" s="17">
        <f t="shared" si="23"/>
        <v>7084</v>
      </c>
      <c r="G54" s="20">
        <f t="shared" si="27"/>
        <v>14443</v>
      </c>
    </row>
    <row r="55" spans="1:21" s="9" customFormat="1" ht="4.5" customHeight="1"/>
    <row r="56" spans="1:21" s="9" customFormat="1" ht="20.25" customHeight="1">
      <c r="A56" s="9" t="s">
        <v>26</v>
      </c>
    </row>
    <row r="57" spans="1:21" s="9" customFormat="1" ht="20.25" customHeight="1"/>
  </sheetData>
  <mergeCells count="10">
    <mergeCell ref="R1:U1"/>
    <mergeCell ref="O1:Q1"/>
    <mergeCell ref="L2:N2"/>
    <mergeCell ref="S2:U2"/>
    <mergeCell ref="P2:R2"/>
    <mergeCell ref="A1:D1"/>
    <mergeCell ref="B2:D2"/>
    <mergeCell ref="E2:G2"/>
    <mergeCell ref="I2:K2"/>
    <mergeCell ref="E1:N1"/>
  </mergeCells>
  <phoneticPr fontId="2"/>
  <printOptions horizontalCentered="1"/>
  <pageMargins left="0.59055118110236227" right="0.59055118110236227" top="0.98425196850393704" bottom="0.59055118110236227" header="0.51181102362204722" footer="0.51181102362204722"/>
  <pageSetup paperSize="9" scale="66" orientation="landscape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上下水道料金早見表</vt:lpstr>
      <vt:lpstr>上下水道料金早見表!Print_Area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2026-08-13T00:15:25Z</dcterms:created>
  <dcterms:modified xsi:type="dcterms:W3CDTF">2026-08-13T00:19:23Z</dcterms:modified>
</cp:coreProperties>
</file>