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41\Desktop\"/>
    </mc:Choice>
  </mc:AlternateContent>
  <bookViews>
    <workbookView xWindow="0" yWindow="30" windowWidth="16035" windowHeight="12270"/>
  </bookViews>
  <sheets>
    <sheet name="上下水道料金早見表" sheetId="5" r:id="rId1"/>
  </sheets>
  <definedNames>
    <definedName name="_xlnm.Print_Area" localSheetId="0">上下水道料金早見表!$A$1:$U$56</definedName>
  </definedNames>
  <calcPr calcId="162913"/>
</workbook>
</file>

<file path=xl/calcChain.xml><?xml version="1.0" encoding="utf-8"?>
<calcChain xmlns="http://schemas.openxmlformats.org/spreadsheetml/2006/main">
  <c r="F54" i="5" l="1"/>
  <c r="E54" i="5"/>
  <c r="C54" i="5"/>
  <c r="T53" i="5"/>
  <c r="S53" i="5"/>
  <c r="Q53" i="5"/>
  <c r="P53" i="5"/>
  <c r="M53" i="5"/>
  <c r="L53" i="5"/>
  <c r="J53" i="5"/>
  <c r="I53" i="5"/>
  <c r="F53" i="5"/>
  <c r="E53" i="5"/>
  <c r="C53" i="5"/>
  <c r="T52" i="5"/>
  <c r="S52" i="5"/>
  <c r="Q52" i="5"/>
  <c r="P52" i="5"/>
  <c r="M52" i="5"/>
  <c r="L52" i="5"/>
  <c r="J52" i="5"/>
  <c r="I52" i="5"/>
  <c r="F52" i="5"/>
  <c r="E52" i="5"/>
  <c r="C52" i="5"/>
  <c r="T51" i="5"/>
  <c r="S51" i="5"/>
  <c r="Q51" i="5"/>
  <c r="P51" i="5"/>
  <c r="M51" i="5"/>
  <c r="L51" i="5"/>
  <c r="J51" i="5"/>
  <c r="I51" i="5"/>
  <c r="F51" i="5"/>
  <c r="E51" i="5"/>
  <c r="C51" i="5"/>
  <c r="T50" i="5"/>
  <c r="S50" i="5"/>
  <c r="Q50" i="5"/>
  <c r="P50" i="5"/>
  <c r="M50" i="5"/>
  <c r="L50" i="5"/>
  <c r="J50" i="5"/>
  <c r="I50" i="5"/>
  <c r="F50" i="5"/>
  <c r="E50" i="5"/>
  <c r="C50" i="5"/>
  <c r="T49" i="5"/>
  <c r="S49" i="5"/>
  <c r="Q49" i="5"/>
  <c r="P49" i="5"/>
  <c r="M49" i="5"/>
  <c r="L49" i="5"/>
  <c r="J49" i="5"/>
  <c r="I49" i="5"/>
  <c r="F49" i="5"/>
  <c r="E49" i="5"/>
  <c r="C49" i="5"/>
  <c r="T48" i="5"/>
  <c r="S48" i="5"/>
  <c r="Q48" i="5"/>
  <c r="P48" i="5"/>
  <c r="M48" i="5"/>
  <c r="L48" i="5"/>
  <c r="J48" i="5"/>
  <c r="I48" i="5"/>
  <c r="F48" i="5"/>
  <c r="E48" i="5"/>
  <c r="C48" i="5"/>
  <c r="T47" i="5"/>
  <c r="S47" i="5"/>
  <c r="Q47" i="5"/>
  <c r="P47" i="5"/>
  <c r="M47" i="5"/>
  <c r="L47" i="5"/>
  <c r="J47" i="5"/>
  <c r="I47" i="5"/>
  <c r="F47" i="5"/>
  <c r="E47" i="5"/>
  <c r="C47" i="5"/>
  <c r="T46" i="5"/>
  <c r="S46" i="5"/>
  <c r="Q46" i="5"/>
  <c r="P46" i="5"/>
  <c r="M46" i="5"/>
  <c r="L46" i="5"/>
  <c r="J46" i="5"/>
  <c r="I46" i="5"/>
  <c r="F46" i="5"/>
  <c r="E46" i="5"/>
  <c r="C46" i="5"/>
  <c r="T45" i="5"/>
  <c r="S45" i="5"/>
  <c r="Q45" i="5"/>
  <c r="P45" i="5"/>
  <c r="M45" i="5"/>
  <c r="L45" i="5"/>
  <c r="J45" i="5"/>
  <c r="I45" i="5"/>
  <c r="F45" i="5"/>
  <c r="E45" i="5"/>
  <c r="C45" i="5"/>
  <c r="T44" i="5"/>
  <c r="S44" i="5"/>
  <c r="Q44" i="5"/>
  <c r="P44" i="5"/>
  <c r="M44" i="5"/>
  <c r="L44" i="5"/>
  <c r="J44" i="5"/>
  <c r="I44" i="5"/>
  <c r="F44" i="5"/>
  <c r="E44" i="5"/>
  <c r="C44" i="5"/>
  <c r="T43" i="5"/>
  <c r="S43" i="5"/>
  <c r="Q43" i="5"/>
  <c r="P43" i="5"/>
  <c r="M43" i="5"/>
  <c r="L43" i="5"/>
  <c r="J43" i="5"/>
  <c r="I43" i="5"/>
  <c r="F43" i="5"/>
  <c r="E43" i="5"/>
  <c r="C43" i="5"/>
  <c r="T42" i="5"/>
  <c r="S42" i="5"/>
  <c r="Q42" i="5"/>
  <c r="P42" i="5"/>
  <c r="M42" i="5"/>
  <c r="L42" i="5"/>
  <c r="J42" i="5"/>
  <c r="I42" i="5"/>
  <c r="F42" i="5"/>
  <c r="E42" i="5"/>
  <c r="C42" i="5"/>
  <c r="T41" i="5"/>
  <c r="S41" i="5"/>
  <c r="Q41" i="5"/>
  <c r="P41" i="5"/>
  <c r="M41" i="5"/>
  <c r="L41" i="5"/>
  <c r="J41" i="5"/>
  <c r="I41" i="5"/>
  <c r="F41" i="5"/>
  <c r="E41" i="5"/>
  <c r="C41" i="5"/>
  <c r="T40" i="5"/>
  <c r="S40" i="5"/>
  <c r="Q40" i="5"/>
  <c r="P40" i="5"/>
  <c r="M40" i="5"/>
  <c r="L40" i="5"/>
  <c r="J40" i="5"/>
  <c r="I40" i="5"/>
  <c r="F40" i="5"/>
  <c r="E40" i="5"/>
  <c r="C40" i="5"/>
  <c r="T39" i="5"/>
  <c r="S39" i="5"/>
  <c r="Q39" i="5"/>
  <c r="P39" i="5"/>
  <c r="M39" i="5"/>
  <c r="L39" i="5"/>
  <c r="J39" i="5"/>
  <c r="I39" i="5"/>
  <c r="F39" i="5"/>
  <c r="E39" i="5"/>
  <c r="C39" i="5"/>
  <c r="T38" i="5"/>
  <c r="S38" i="5"/>
  <c r="Q38" i="5"/>
  <c r="P38" i="5"/>
  <c r="M38" i="5"/>
  <c r="L38" i="5"/>
  <c r="J38" i="5"/>
  <c r="I38" i="5"/>
  <c r="F38" i="5"/>
  <c r="E38" i="5"/>
  <c r="C38" i="5"/>
  <c r="T37" i="5"/>
  <c r="S37" i="5"/>
  <c r="Q37" i="5"/>
  <c r="P37" i="5"/>
  <c r="M37" i="5"/>
  <c r="L37" i="5"/>
  <c r="J37" i="5"/>
  <c r="I37" i="5"/>
  <c r="F37" i="5"/>
  <c r="E37" i="5"/>
  <c r="C37" i="5"/>
  <c r="T36" i="5"/>
  <c r="S36" i="5"/>
  <c r="Q36" i="5"/>
  <c r="P36" i="5"/>
  <c r="M36" i="5"/>
  <c r="L36" i="5"/>
  <c r="J36" i="5"/>
  <c r="I36" i="5"/>
  <c r="F36" i="5"/>
  <c r="E36" i="5"/>
  <c r="C36" i="5"/>
  <c r="T35" i="5"/>
  <c r="S35" i="5"/>
  <c r="Q35" i="5"/>
  <c r="P35" i="5"/>
  <c r="M35" i="5"/>
  <c r="L35" i="5"/>
  <c r="J35" i="5"/>
  <c r="I35" i="5"/>
  <c r="F35" i="5"/>
  <c r="E35" i="5"/>
  <c r="C35" i="5"/>
  <c r="T34" i="5"/>
  <c r="S34" i="5"/>
  <c r="Q34" i="5"/>
  <c r="P34" i="5"/>
  <c r="M34" i="5"/>
  <c r="L34" i="5"/>
  <c r="J34" i="5"/>
  <c r="I34" i="5"/>
  <c r="F34" i="5"/>
  <c r="E34" i="5"/>
  <c r="C34" i="5"/>
  <c r="T33" i="5"/>
  <c r="S33" i="5"/>
  <c r="Q33" i="5"/>
  <c r="P33" i="5"/>
  <c r="M33" i="5"/>
  <c r="L33" i="5"/>
  <c r="J33" i="5"/>
  <c r="I33" i="5"/>
  <c r="F33" i="5"/>
  <c r="E33" i="5"/>
  <c r="C33" i="5"/>
  <c r="T32" i="5"/>
  <c r="S32" i="5"/>
  <c r="Q32" i="5"/>
  <c r="P32" i="5"/>
  <c r="M32" i="5"/>
  <c r="L32" i="5"/>
  <c r="J32" i="5"/>
  <c r="I32" i="5"/>
  <c r="F32" i="5"/>
  <c r="E32" i="5"/>
  <c r="C32" i="5"/>
  <c r="T31" i="5"/>
  <c r="S31" i="5"/>
  <c r="Q31" i="5"/>
  <c r="P31" i="5"/>
  <c r="M31" i="5"/>
  <c r="L31" i="5"/>
  <c r="J31" i="5"/>
  <c r="I31" i="5"/>
  <c r="F31" i="5"/>
  <c r="E31" i="5"/>
  <c r="C31" i="5"/>
  <c r="T30" i="5"/>
  <c r="S30" i="5"/>
  <c r="Q30" i="5"/>
  <c r="P30" i="5"/>
  <c r="M30" i="5"/>
  <c r="L30" i="5"/>
  <c r="J30" i="5"/>
  <c r="I30" i="5"/>
  <c r="F30" i="5"/>
  <c r="E30" i="5"/>
  <c r="C30" i="5"/>
  <c r="T29" i="5"/>
  <c r="S29" i="5"/>
  <c r="Q29" i="5"/>
  <c r="P29" i="5"/>
  <c r="M29" i="5"/>
  <c r="L29" i="5"/>
  <c r="J29" i="5"/>
  <c r="I29" i="5"/>
  <c r="F29" i="5"/>
  <c r="E29" i="5"/>
  <c r="C29" i="5"/>
  <c r="T28" i="5"/>
  <c r="S28" i="5"/>
  <c r="Q28" i="5"/>
  <c r="P28" i="5"/>
  <c r="M28" i="5"/>
  <c r="L28" i="5"/>
  <c r="J28" i="5"/>
  <c r="I28" i="5"/>
  <c r="F28" i="5"/>
  <c r="E28" i="5"/>
  <c r="C28" i="5"/>
  <c r="T27" i="5"/>
  <c r="S27" i="5"/>
  <c r="Q27" i="5"/>
  <c r="P27" i="5"/>
  <c r="M27" i="5"/>
  <c r="L27" i="5"/>
  <c r="J27" i="5"/>
  <c r="I27" i="5"/>
  <c r="F27" i="5"/>
  <c r="E27" i="5"/>
  <c r="C27" i="5"/>
  <c r="T26" i="5"/>
  <c r="S26" i="5"/>
  <c r="Q26" i="5"/>
  <c r="P26" i="5"/>
  <c r="M26" i="5"/>
  <c r="L26" i="5"/>
  <c r="J26" i="5"/>
  <c r="I26" i="5"/>
  <c r="F26" i="5"/>
  <c r="E26" i="5"/>
  <c r="C26" i="5"/>
  <c r="B26" i="5"/>
  <c r="T25" i="5"/>
  <c r="S25" i="5"/>
  <c r="Q25" i="5"/>
  <c r="P25" i="5"/>
  <c r="M25" i="5"/>
  <c r="L25" i="5"/>
  <c r="J25" i="5"/>
  <c r="I25" i="5"/>
  <c r="F25" i="5"/>
  <c r="E25" i="5"/>
  <c r="T24" i="5"/>
  <c r="S24" i="5"/>
  <c r="Q24" i="5"/>
  <c r="P24" i="5"/>
  <c r="M24" i="5"/>
  <c r="L24" i="5"/>
  <c r="J24" i="5"/>
  <c r="I24" i="5"/>
  <c r="F24" i="5"/>
  <c r="E24" i="5"/>
  <c r="T23" i="5"/>
  <c r="S23" i="5"/>
  <c r="Q23" i="5"/>
  <c r="P23" i="5"/>
  <c r="M23" i="5"/>
  <c r="L23" i="5"/>
  <c r="J23" i="5"/>
  <c r="I23" i="5"/>
  <c r="F23" i="5"/>
  <c r="E23" i="5"/>
  <c r="T22" i="5"/>
  <c r="S22" i="5"/>
  <c r="Q22" i="5"/>
  <c r="P22" i="5"/>
  <c r="M22" i="5"/>
  <c r="L22" i="5"/>
  <c r="J22" i="5"/>
  <c r="I22" i="5"/>
  <c r="F22" i="5"/>
  <c r="E22" i="5"/>
  <c r="T21" i="5"/>
  <c r="S21" i="5"/>
  <c r="Q21" i="5"/>
  <c r="P21" i="5"/>
  <c r="M21" i="5"/>
  <c r="L21" i="5"/>
  <c r="J21" i="5"/>
  <c r="I21" i="5"/>
  <c r="F21" i="5"/>
  <c r="E21" i="5"/>
  <c r="T20" i="5"/>
  <c r="S20" i="5"/>
  <c r="Q20" i="5"/>
  <c r="P20" i="5"/>
  <c r="M20" i="5"/>
  <c r="L20" i="5"/>
  <c r="J20" i="5"/>
  <c r="I20" i="5"/>
  <c r="F20" i="5"/>
  <c r="E20" i="5"/>
  <c r="T19" i="5"/>
  <c r="S19" i="5"/>
  <c r="Q19" i="5"/>
  <c r="P19" i="5"/>
  <c r="M19" i="5"/>
  <c r="L19" i="5"/>
  <c r="J19" i="5"/>
  <c r="I19" i="5"/>
  <c r="F19" i="5"/>
  <c r="E19" i="5"/>
  <c r="T18" i="5"/>
  <c r="S18" i="5"/>
  <c r="Q18" i="5"/>
  <c r="P18" i="5"/>
  <c r="M18" i="5"/>
  <c r="L18" i="5"/>
  <c r="J18" i="5"/>
  <c r="I18" i="5"/>
  <c r="F18" i="5"/>
  <c r="E18" i="5"/>
  <c r="T17" i="5"/>
  <c r="S17" i="5"/>
  <c r="Q17" i="5"/>
  <c r="P17" i="5"/>
  <c r="M17" i="5"/>
  <c r="L17" i="5"/>
  <c r="J17" i="5"/>
  <c r="I17" i="5"/>
  <c r="F17" i="5"/>
  <c r="E17" i="5"/>
  <c r="T16" i="5"/>
  <c r="S16" i="5"/>
  <c r="Q16" i="5"/>
  <c r="P16" i="5"/>
  <c r="M16" i="5"/>
  <c r="L16" i="5"/>
  <c r="J16" i="5"/>
  <c r="I16" i="5"/>
  <c r="F16" i="5"/>
  <c r="E16" i="5"/>
  <c r="T15" i="5"/>
  <c r="S15" i="5"/>
  <c r="Q15" i="5"/>
  <c r="P15" i="5"/>
  <c r="M15" i="5"/>
  <c r="L15" i="5"/>
  <c r="J15" i="5"/>
  <c r="I15" i="5"/>
  <c r="F15" i="5"/>
  <c r="E15" i="5"/>
  <c r="T14" i="5"/>
  <c r="S14" i="5"/>
  <c r="Q14" i="5"/>
  <c r="P14" i="5"/>
  <c r="M14" i="5"/>
  <c r="L14" i="5"/>
  <c r="J14" i="5"/>
  <c r="I14" i="5"/>
  <c r="F14" i="5"/>
  <c r="E14" i="5"/>
  <c r="T13" i="5"/>
  <c r="S13" i="5"/>
  <c r="Q13" i="5"/>
  <c r="P13" i="5"/>
  <c r="M13" i="5"/>
  <c r="L13" i="5"/>
  <c r="J13" i="5"/>
  <c r="I13" i="5"/>
  <c r="F13" i="5"/>
  <c r="E13" i="5"/>
  <c r="T12" i="5"/>
  <c r="S12" i="5"/>
  <c r="Q12" i="5"/>
  <c r="P12" i="5"/>
  <c r="M12" i="5"/>
  <c r="L12" i="5"/>
  <c r="J12" i="5"/>
  <c r="I12" i="5"/>
  <c r="F12" i="5"/>
  <c r="E12" i="5"/>
  <c r="T11" i="5"/>
  <c r="S11" i="5"/>
  <c r="Q11" i="5"/>
  <c r="P11" i="5"/>
  <c r="M11" i="5"/>
  <c r="L11" i="5"/>
  <c r="J11" i="5"/>
  <c r="I11" i="5"/>
  <c r="F11" i="5"/>
  <c r="E11" i="5"/>
  <c r="T10" i="5"/>
  <c r="S10" i="5"/>
  <c r="Q10" i="5"/>
  <c r="P10" i="5"/>
  <c r="M10" i="5"/>
  <c r="L10" i="5"/>
  <c r="J10" i="5"/>
  <c r="I10" i="5"/>
  <c r="F10" i="5"/>
  <c r="E10" i="5"/>
  <c r="T9" i="5"/>
  <c r="S9" i="5"/>
  <c r="Q9" i="5"/>
  <c r="P9" i="5"/>
  <c r="M9" i="5"/>
  <c r="L9" i="5"/>
  <c r="J9" i="5"/>
  <c r="I9" i="5"/>
  <c r="F9" i="5"/>
  <c r="E9" i="5"/>
  <c r="T8" i="5"/>
  <c r="S8" i="5"/>
  <c r="Q8" i="5"/>
  <c r="P8" i="5"/>
  <c r="M8" i="5"/>
  <c r="L8" i="5"/>
  <c r="J8" i="5"/>
  <c r="I8" i="5"/>
  <c r="F8" i="5"/>
  <c r="E8" i="5"/>
  <c r="T7" i="5"/>
  <c r="S7" i="5"/>
  <c r="Q7" i="5"/>
  <c r="P7" i="5"/>
  <c r="M7" i="5"/>
  <c r="L7" i="5"/>
  <c r="J7" i="5"/>
  <c r="I7" i="5"/>
  <c r="F7" i="5"/>
  <c r="E7" i="5"/>
  <c r="T6" i="5"/>
  <c r="S6" i="5"/>
  <c r="Q6" i="5"/>
  <c r="P6" i="5"/>
  <c r="M6" i="5"/>
  <c r="L6" i="5"/>
  <c r="J6" i="5"/>
  <c r="I6" i="5"/>
  <c r="F6" i="5"/>
  <c r="E6" i="5"/>
  <c r="T5" i="5"/>
  <c r="S5" i="5"/>
  <c r="Q5" i="5"/>
  <c r="P5" i="5"/>
  <c r="M5" i="5"/>
  <c r="L5" i="5"/>
  <c r="J5" i="5"/>
  <c r="I5" i="5"/>
  <c r="F5" i="5"/>
  <c r="E5" i="5"/>
  <c r="T4" i="5"/>
  <c r="S4" i="5"/>
  <c r="Q4" i="5"/>
  <c r="P4" i="5"/>
  <c r="M4" i="5"/>
  <c r="L4" i="5"/>
  <c r="J4" i="5"/>
  <c r="I4" i="5"/>
  <c r="F4" i="5"/>
  <c r="E4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 l="1"/>
  <c r="C5" i="5"/>
  <c r="C4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U5" i="5" l="1"/>
  <c r="U6" i="5"/>
  <c r="U21" i="5"/>
  <c r="U22" i="5"/>
  <c r="U37" i="5"/>
  <c r="U38" i="5"/>
  <c r="U53" i="5"/>
  <c r="N29" i="5"/>
  <c r="N30" i="5"/>
  <c r="N45" i="5"/>
  <c r="N46" i="5"/>
  <c r="N11" i="5"/>
  <c r="N12" i="5"/>
  <c r="G25" i="5"/>
  <c r="G20" i="5"/>
  <c r="G21" i="5"/>
  <c r="U15" i="5"/>
  <c r="U16" i="5"/>
  <c r="U31" i="5"/>
  <c r="U32" i="5"/>
  <c r="U47" i="5"/>
  <c r="U48" i="5"/>
  <c r="N24" i="5"/>
  <c r="N40" i="5"/>
  <c r="N14" i="5"/>
  <c r="N5" i="5"/>
  <c r="N6" i="5"/>
  <c r="G52" i="5"/>
  <c r="G53" i="5"/>
  <c r="G37" i="5"/>
  <c r="G38" i="5"/>
  <c r="G39" i="5"/>
  <c r="G17" i="5"/>
  <c r="G6" i="5"/>
  <c r="G7" i="5"/>
  <c r="R9" i="5"/>
  <c r="R10" i="5"/>
  <c r="R25" i="5"/>
  <c r="R26" i="5"/>
  <c r="R41" i="5"/>
  <c r="R42" i="5"/>
  <c r="K16" i="5"/>
  <c r="K17" i="5"/>
  <c r="K18" i="5"/>
  <c r="K22" i="5"/>
  <c r="K32" i="5"/>
  <c r="K33" i="5"/>
  <c r="K34" i="5"/>
  <c r="K48" i="5"/>
  <c r="K49" i="5"/>
  <c r="K50" i="5"/>
  <c r="K14" i="5"/>
  <c r="D27" i="5"/>
  <c r="D31" i="5"/>
  <c r="D43" i="5"/>
  <c r="D23" i="5"/>
  <c r="D24" i="5"/>
  <c r="D9" i="5"/>
  <c r="D19" i="5"/>
  <c r="D20" i="5"/>
  <c r="D5" i="5"/>
  <c r="R18" i="5"/>
  <c r="R19" i="5"/>
  <c r="R20" i="5"/>
  <c r="R34" i="5"/>
  <c r="R50" i="5"/>
  <c r="R52" i="5"/>
  <c r="K26" i="5"/>
  <c r="K27" i="5"/>
  <c r="K42" i="5"/>
  <c r="K43" i="5"/>
  <c r="K8" i="5"/>
  <c r="K10" i="5"/>
  <c r="D37" i="5"/>
  <c r="D53" i="5"/>
  <c r="D16" i="5"/>
  <c r="D17" i="5"/>
  <c r="D21" i="5"/>
  <c r="D4" i="5"/>
  <c r="G4" i="5"/>
  <c r="N4" i="5"/>
  <c r="R4" i="5"/>
  <c r="U4" i="5"/>
  <c r="G5" i="5"/>
  <c r="K5" i="5"/>
  <c r="R5" i="5"/>
  <c r="K6" i="5"/>
  <c r="R6" i="5"/>
  <c r="D7" i="5"/>
  <c r="K7" i="5"/>
  <c r="N7" i="5"/>
  <c r="R7" i="5"/>
  <c r="U7" i="5"/>
  <c r="D8" i="5"/>
  <c r="G8" i="5"/>
  <c r="N8" i="5"/>
  <c r="U8" i="5"/>
  <c r="G9" i="5"/>
  <c r="N9" i="5"/>
  <c r="U9" i="5"/>
  <c r="D10" i="5"/>
  <c r="G10" i="5"/>
  <c r="N10" i="5"/>
  <c r="U10" i="5"/>
  <c r="D11" i="5"/>
  <c r="G11" i="5"/>
  <c r="K11" i="5"/>
  <c r="R11" i="5"/>
  <c r="U11" i="5"/>
  <c r="D12" i="5"/>
  <c r="G12" i="5"/>
  <c r="K12" i="5"/>
  <c r="R12" i="5"/>
  <c r="U12" i="5"/>
  <c r="D13" i="5"/>
  <c r="G13" i="5"/>
  <c r="K13" i="5"/>
  <c r="N13" i="5"/>
  <c r="R13" i="5"/>
  <c r="U13" i="5"/>
  <c r="D14" i="5"/>
  <c r="G14" i="5"/>
  <c r="R14" i="5"/>
  <c r="U14" i="5"/>
  <c r="D15" i="5"/>
  <c r="G15" i="5"/>
  <c r="K15" i="5"/>
  <c r="N15" i="5"/>
  <c r="R15" i="5"/>
  <c r="G16" i="5"/>
  <c r="N16" i="5"/>
  <c r="R16" i="5"/>
  <c r="N17" i="5"/>
  <c r="R17" i="5"/>
  <c r="U17" i="5"/>
  <c r="G18" i="5"/>
  <c r="N18" i="5"/>
  <c r="U18" i="5"/>
  <c r="G19" i="5"/>
  <c r="K19" i="5"/>
  <c r="N19" i="5"/>
  <c r="U19" i="5"/>
  <c r="K20" i="5"/>
  <c r="N20" i="5"/>
  <c r="U20" i="5"/>
  <c r="K21" i="5"/>
  <c r="N21" i="5"/>
  <c r="R21" i="5"/>
  <c r="G22" i="5"/>
  <c r="N22" i="5"/>
  <c r="R22" i="5"/>
  <c r="G23" i="5"/>
  <c r="K23" i="5"/>
  <c r="N23" i="5"/>
  <c r="R23" i="5"/>
  <c r="U23" i="5"/>
  <c r="G24" i="5"/>
  <c r="K24" i="5"/>
  <c r="U24" i="5"/>
  <c r="D25" i="5"/>
  <c r="N25" i="5"/>
  <c r="U25" i="5"/>
  <c r="D26" i="5"/>
  <c r="G26" i="5"/>
  <c r="N26" i="5"/>
  <c r="U26" i="5"/>
  <c r="G27" i="5"/>
  <c r="N27" i="5"/>
  <c r="R27" i="5"/>
  <c r="U27" i="5"/>
  <c r="D28" i="5"/>
  <c r="G28" i="5"/>
  <c r="K28" i="5"/>
  <c r="N28" i="5"/>
  <c r="R28" i="5"/>
  <c r="U28" i="5"/>
  <c r="D29" i="5"/>
  <c r="G29" i="5"/>
  <c r="K29" i="5"/>
  <c r="R29" i="5"/>
  <c r="U29" i="5"/>
  <c r="D30" i="5"/>
  <c r="G30" i="5"/>
  <c r="K30" i="5"/>
  <c r="R30" i="5"/>
  <c r="U30" i="5"/>
  <c r="G31" i="5"/>
  <c r="K31" i="5"/>
  <c r="N31" i="5"/>
  <c r="R31" i="5"/>
  <c r="D32" i="5"/>
  <c r="G32" i="5"/>
  <c r="N32" i="5"/>
  <c r="R32" i="5"/>
  <c r="D33" i="5"/>
  <c r="G33" i="5"/>
  <c r="N33" i="5"/>
  <c r="R33" i="5"/>
  <c r="U33" i="5"/>
  <c r="D34" i="5"/>
  <c r="G34" i="5"/>
  <c r="N34" i="5"/>
  <c r="U34" i="5"/>
  <c r="G35" i="5"/>
  <c r="K35" i="5"/>
  <c r="N35" i="5"/>
  <c r="U35" i="5"/>
  <c r="G36" i="5"/>
  <c r="K36" i="5"/>
  <c r="N36" i="5"/>
  <c r="U36" i="5"/>
  <c r="K37" i="5"/>
  <c r="N37" i="5"/>
  <c r="R37" i="5"/>
  <c r="D38" i="5"/>
  <c r="K38" i="5"/>
  <c r="N38" i="5"/>
  <c r="R38" i="5"/>
  <c r="D39" i="5"/>
  <c r="K39" i="5"/>
  <c r="N39" i="5"/>
  <c r="R39" i="5"/>
  <c r="U39" i="5"/>
  <c r="D40" i="5"/>
  <c r="G40" i="5"/>
  <c r="K40" i="5"/>
  <c r="U40" i="5"/>
  <c r="G41" i="5"/>
  <c r="N41" i="5"/>
  <c r="U41" i="5"/>
  <c r="D42" i="5"/>
  <c r="G42" i="5"/>
  <c r="N42" i="5"/>
  <c r="U42" i="5"/>
  <c r="G43" i="5"/>
  <c r="N43" i="5"/>
  <c r="R43" i="5"/>
  <c r="U43" i="5"/>
  <c r="D44" i="5"/>
  <c r="G44" i="5"/>
  <c r="K44" i="5"/>
  <c r="N44" i="5"/>
  <c r="R44" i="5"/>
  <c r="U44" i="5"/>
  <c r="D45" i="5"/>
  <c r="G45" i="5"/>
  <c r="K45" i="5"/>
  <c r="R45" i="5"/>
  <c r="U45" i="5"/>
  <c r="D46" i="5"/>
  <c r="G46" i="5"/>
  <c r="K46" i="5"/>
  <c r="R46" i="5"/>
  <c r="U46" i="5"/>
  <c r="D47" i="5"/>
  <c r="G47" i="5"/>
  <c r="K47" i="5"/>
  <c r="N47" i="5"/>
  <c r="R47" i="5"/>
  <c r="D48" i="5"/>
  <c r="G48" i="5"/>
  <c r="N48" i="5"/>
  <c r="R48" i="5"/>
  <c r="D49" i="5"/>
  <c r="G49" i="5"/>
  <c r="N49" i="5"/>
  <c r="R49" i="5"/>
  <c r="U49" i="5"/>
  <c r="D50" i="5"/>
  <c r="G50" i="5"/>
  <c r="N50" i="5"/>
  <c r="U50" i="5"/>
  <c r="G51" i="5"/>
  <c r="K51" i="5"/>
  <c r="N51" i="5"/>
  <c r="U51" i="5"/>
  <c r="K52" i="5"/>
  <c r="N52" i="5"/>
  <c r="U52" i="5"/>
  <c r="K53" i="5"/>
  <c r="N53" i="5"/>
  <c r="R53" i="5"/>
  <c r="D54" i="5"/>
  <c r="G54" i="5"/>
  <c r="K4" i="5"/>
  <c r="R36" i="5"/>
  <c r="D52" i="5"/>
  <c r="K41" i="5"/>
  <c r="D36" i="5"/>
  <c r="K25" i="5"/>
  <c r="K9" i="5"/>
  <c r="R51" i="5"/>
  <c r="D41" i="5"/>
  <c r="R35" i="5"/>
  <c r="R40" i="5"/>
  <c r="R24" i="5"/>
  <c r="D22" i="5"/>
  <c r="R8" i="5"/>
  <c r="D6" i="5"/>
  <c r="D18" i="5"/>
  <c r="D51" i="5"/>
  <c r="D35" i="5"/>
</calcChain>
</file>

<file path=xl/sharedStrings.xml><?xml version="1.0" encoding="utf-8"?>
<sst xmlns="http://schemas.openxmlformats.org/spreadsheetml/2006/main" count="79" uniqueCount="27">
  <si>
    <t>使用水量</t>
    <rPh sb="0" eb="2">
      <t>シヨウ</t>
    </rPh>
    <rPh sb="2" eb="4">
      <t>スイリョウ</t>
    </rPh>
    <phoneticPr fontId="2"/>
  </si>
  <si>
    <t>上水料金</t>
    <rPh sb="0" eb="2">
      <t>ジョウスイ</t>
    </rPh>
    <rPh sb="2" eb="4">
      <t>リョウキン</t>
    </rPh>
    <phoneticPr fontId="2"/>
  </si>
  <si>
    <t>下水料金</t>
    <rPh sb="0" eb="2">
      <t>ゲスイ</t>
    </rPh>
    <rPh sb="2" eb="4">
      <t>リョウキン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</si>
  <si>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</si>
  <si>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</si>
  <si>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基本料金</t>
    <rPh sb="0" eb="2">
      <t>キホン</t>
    </rPh>
    <rPh sb="2" eb="4">
      <t>リョウキン</t>
    </rPh>
    <phoneticPr fontId="2"/>
  </si>
  <si>
    <t>201㎥以上</t>
    <rPh sb="4" eb="6">
      <t>イジョウ</t>
    </rPh>
    <phoneticPr fontId="2"/>
  </si>
  <si>
    <t>1～20㎥</t>
    <phoneticPr fontId="2"/>
  </si>
  <si>
    <t>21～60㎥</t>
    <phoneticPr fontId="2"/>
  </si>
  <si>
    <t>61～100㎥</t>
    <phoneticPr fontId="2"/>
  </si>
  <si>
    <t>101～200㎥</t>
    <phoneticPr fontId="2"/>
  </si>
  <si>
    <t>※　上記早見表は、消費税、地方消費税を含んだ金額を記載してあります。</t>
    <rPh sb="2" eb="4">
      <t>ジョウキ</t>
    </rPh>
    <rPh sb="4" eb="5">
      <t>ハヤ</t>
    </rPh>
    <rPh sb="5" eb="6">
      <t>ミ</t>
    </rPh>
    <rPh sb="6" eb="7">
      <t>ヒョウ</t>
    </rPh>
    <rPh sb="9" eb="12">
      <t>ショウヒゼイ</t>
    </rPh>
    <rPh sb="13" eb="15">
      <t>チホウ</t>
    </rPh>
    <rPh sb="15" eb="18">
      <t>ショウヒゼイ</t>
    </rPh>
    <rPh sb="19" eb="20">
      <t>フク</t>
    </rPh>
    <rPh sb="22" eb="24">
      <t>キンガク</t>
    </rPh>
    <rPh sb="25" eb="27">
      <t>キサイ</t>
    </rPh>
    <phoneticPr fontId="2"/>
  </si>
  <si>
    <t>名古屋市</t>
    <rPh sb="0" eb="4">
      <t>ナゴヤシ</t>
    </rPh>
    <phoneticPr fontId="2"/>
  </si>
  <si>
    <t>601㎥以上</t>
    <rPh sb="4" eb="6">
      <t>イジョウ</t>
    </rPh>
    <phoneticPr fontId="2"/>
  </si>
  <si>
    <t>下水</t>
    <rPh sb="0" eb="2">
      <t>ゲスイ</t>
    </rPh>
    <phoneticPr fontId="2"/>
  </si>
  <si>
    <t>上水</t>
    <rPh sb="0" eb="2">
      <t>ジョウスイ</t>
    </rPh>
    <phoneticPr fontId="2"/>
  </si>
  <si>
    <t>上下水道料金早見表</t>
    <phoneticPr fontId="2"/>
  </si>
  <si>
    <t>13～20㎥</t>
    <phoneticPr fontId="2"/>
  </si>
  <si>
    <t>21～40㎥</t>
    <phoneticPr fontId="2"/>
  </si>
  <si>
    <t>41～60㎥</t>
    <phoneticPr fontId="2"/>
  </si>
  <si>
    <t>（２か月分）</t>
    <rPh sb="3" eb="4">
      <t>ゲツ</t>
    </rPh>
    <rPh sb="4" eb="5">
      <t>ブン</t>
    </rPh>
    <phoneticPr fontId="2"/>
  </si>
  <si>
    <t>（㎥）</t>
    <phoneticPr fontId="2"/>
  </si>
  <si>
    <t>（メーター口径１３ミリ）</t>
    <phoneticPr fontId="2"/>
  </si>
  <si>
    <t>北名古屋水道企業団</t>
    <rPh sb="0" eb="1">
      <t>キタ</t>
    </rPh>
    <rPh sb="1" eb="4">
      <t>ナゴヤ</t>
    </rPh>
    <rPh sb="4" eb="6">
      <t>スイドウ</t>
    </rPh>
    <rPh sb="6" eb="8">
      <t>キギョウ</t>
    </rPh>
    <rPh sb="8" eb="9">
      <t>ダン</t>
    </rPh>
    <phoneticPr fontId="2"/>
  </si>
  <si>
    <t>名古屋市上下水道局</t>
    <rPh sb="0" eb="4">
      <t>ナゴヤシ</t>
    </rPh>
    <rPh sb="4" eb="6">
      <t>ジョウゲ</t>
    </rPh>
    <rPh sb="6" eb="8">
      <t>スイドウ</t>
    </rPh>
    <rPh sb="8" eb="9">
      <t>キョク</t>
    </rPh>
    <phoneticPr fontId="2"/>
  </si>
  <si>
    <t>201～600㎥</t>
    <phoneticPr fontId="2"/>
  </si>
  <si>
    <r>
      <t xml:space="preserve">
</t>
    </r>
    <r>
      <rPr>
        <sz val="12"/>
        <rFont val="ＭＳ 明朝"/>
        <family val="1"/>
        <charset val="128"/>
      </rPr>
      <t>令和元年１２月分から適用</t>
    </r>
    <r>
      <rPr>
        <sz val="10"/>
        <rFont val="ＭＳ 明朝"/>
        <family val="1"/>
        <charset val="128"/>
      </rPr>
      <t xml:space="preserve">
（単位：円）</t>
    </r>
    <rPh sb="1" eb="3">
      <t>レイワ</t>
    </rPh>
    <rPh sb="3" eb="5">
      <t>ガンネン</t>
    </rPh>
    <rPh sb="7" eb="8">
      <t>ガツ</t>
    </rPh>
    <rPh sb="8" eb="9">
      <t>ブン</t>
    </rPh>
    <rPh sb="11" eb="13">
      <t>テキヨウ</t>
    </rPh>
    <rPh sb="15" eb="17">
      <t>タンイ</t>
    </rPh>
    <rPh sb="18" eb="1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</si>
</sst>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3" fillId="0" borderId="0" xfId="1" applyFont="1" applyFill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38" fontId="7" fillId="0" borderId="1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4" xfId="1" applyNumberFormat="1" applyFont="1" applyFill="1" applyBorder="1">
      <alignment vertical="center"/>
    </xf>
    <xf numFmtId="38" fontId="7" fillId="0" borderId="3" xfId="1" applyNumberFormat="1" applyFont="1" applyFill="1" applyBorder="1">
      <alignment vertical="center"/>
    </xf>
    <xf numFmtId="38" fontId="7" fillId="0" borderId="1" xfId="1" applyNumberFormat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0" xfId="1" applyNumberFormat="1" applyFont="1" applyFill="1">
      <alignment vertical="center"/>
    </xf>
    <xf numFmtId="38" fontId="7" fillId="0" borderId="7" xfId="1" applyNumberFormat="1" applyFont="1" applyFill="1" applyBorder="1">
      <alignment vertical="center"/>
    </xf>
    <xf numFmtId="38" fontId="7" fillId="0" borderId="8" xfId="1" applyNumberFormat="1" applyFont="1" applyFill="1" applyBorder="1">
      <alignment vertical="center"/>
    </xf>
    <xf numFmtId="38" fontId="7" fillId="0" borderId="9" xfId="1" applyFont="1" applyFill="1" applyBorder="1">
      <alignment vertical="center"/>
    </xf>
    <xf numFmtId="38" fontId="7" fillId="0" borderId="10" xfId="1" applyNumberFormat="1" applyFont="1" applyFill="1" applyBorder="1">
      <alignment vertical="center"/>
    </xf>
    <xf numFmtId="38" fontId="7" fillId="0" borderId="11" xfId="1" applyFont="1" applyFill="1" applyBorder="1">
      <alignment vertical="center"/>
    </xf>
    <xf numFmtId="38" fontId="7" fillId="0" borderId="8" xfId="1" applyFont="1" applyFill="1" applyBorder="1">
      <alignment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7" fillId="0" borderId="14" xfId="1" applyFont="1" applyFill="1" applyBorder="1">
      <alignment vertical="center"/>
    </xf>
    <xf numFmtId="38" fontId="5" fillId="0" borderId="15" xfId="1" applyFont="1" applyFill="1" applyBorder="1" applyAlignment="1">
      <alignment horizontal="center" vertical="center"/>
    </xf>
    <xf numFmtId="38" fontId="7" fillId="0" borderId="15" xfId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7" fillId="0" borderId="21" xfId="1" applyFont="1" applyFill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7" fillId="0" borderId="25" xfId="1" applyFont="1" applyFill="1" applyBorder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wrapText="1"/>
    </xf>
    <xf numFmtId="38" fontId="4" fillId="0" borderId="17" xfId="1" applyFont="1" applyFill="1" applyBorder="1" applyAlignment="1">
      <alignment horizontal="center" vertical="top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zoomScaleNormal="100" zoomScaleSheetLayoutView="100" workbookViewId="0">
      <selection activeCell="AC15" sqref="AC15"/>
    </sheetView>
  </sheetViews>
  <sheetFormatPr defaultRowHeight="12"/>
  <cols>
    <col min="1" max="21" width="9.375" style="2" customWidth="1"/>
    <col min="22" max="22" width="5.625" style="2" customWidth="1"/>
    <col min="23" max="23" width="9.75" style="2" hidden="1" customWidth="1"/>
    <col min="24" max="24" width="12" style="2" hidden="1" customWidth="1"/>
    <col min="25" max="26" width="0" style="2" hidden="1" customWidth="1"/>
    <col min="27" max="16384" width="9" style="2"/>
  </cols>
  <sheetData>
    <row r="1" spans="1:26" s="1" customFormat="1" ht="30" customHeight="1" thickBot="1">
      <c r="A1" s="47" t="s">
        <v>22</v>
      </c>
      <c r="B1" s="47"/>
      <c r="C1" s="47"/>
      <c r="D1" s="47"/>
      <c r="E1" s="51" t="s">
        <v>16</v>
      </c>
      <c r="F1" s="52"/>
      <c r="G1" s="52"/>
      <c r="H1" s="52"/>
      <c r="I1" s="52"/>
      <c r="J1" s="52"/>
      <c r="K1" s="52"/>
      <c r="L1" s="52"/>
      <c r="M1" s="52"/>
      <c r="N1" s="52"/>
      <c r="O1" s="42" t="s">
        <v>20</v>
      </c>
      <c r="P1" s="42"/>
      <c r="Q1" s="42"/>
      <c r="R1" s="41" t="s">
        <v>26</v>
      </c>
      <c r="S1" s="41"/>
      <c r="T1" s="41"/>
      <c r="U1" s="41"/>
    </row>
    <row r="2" spans="1:26" ht="14.1" customHeight="1">
      <c r="A2" s="37" t="s">
        <v>0</v>
      </c>
      <c r="B2" s="46" t="s">
        <v>23</v>
      </c>
      <c r="C2" s="43"/>
      <c r="D2" s="43"/>
      <c r="E2" s="43" t="s">
        <v>24</v>
      </c>
      <c r="F2" s="43"/>
      <c r="G2" s="44"/>
      <c r="H2" s="32" t="s">
        <v>0</v>
      </c>
      <c r="I2" s="48" t="s">
        <v>23</v>
      </c>
      <c r="J2" s="49"/>
      <c r="K2" s="50"/>
      <c r="L2" s="43" t="s">
        <v>24</v>
      </c>
      <c r="M2" s="43"/>
      <c r="N2" s="44"/>
      <c r="O2" s="25" t="s">
        <v>0</v>
      </c>
      <c r="P2" s="46" t="s">
        <v>23</v>
      </c>
      <c r="Q2" s="43"/>
      <c r="R2" s="43"/>
      <c r="S2" s="43" t="s">
        <v>24</v>
      </c>
      <c r="T2" s="43"/>
      <c r="U2" s="45"/>
      <c r="V2" s="3"/>
    </row>
    <row r="3" spans="1:26" ht="14.1" customHeight="1">
      <c r="A3" s="38" t="s">
        <v>21</v>
      </c>
      <c r="B3" s="7" t="s">
        <v>1</v>
      </c>
      <c r="C3" s="4" t="s">
        <v>2</v>
      </c>
      <c r="D3" s="5" t="s">
        <v>3</v>
      </c>
      <c r="E3" s="6" t="s">
        <v>1</v>
      </c>
      <c r="F3" s="4" t="s">
        <v>2</v>
      </c>
      <c r="G3" s="28" t="s">
        <v>3</v>
      </c>
      <c r="H3" s="33" t="s">
        <v>21</v>
      </c>
      <c r="I3" s="7" t="s">
        <v>1</v>
      </c>
      <c r="J3" s="4" t="s">
        <v>2</v>
      </c>
      <c r="K3" s="5" t="s">
        <v>3</v>
      </c>
      <c r="L3" s="6" t="s">
        <v>1</v>
      </c>
      <c r="M3" s="4" t="s">
        <v>2</v>
      </c>
      <c r="N3" s="28" t="s">
        <v>3</v>
      </c>
      <c r="O3" s="26" t="s">
        <v>21</v>
      </c>
      <c r="P3" s="7" t="s">
        <v>1</v>
      </c>
      <c r="Q3" s="4" t="s">
        <v>2</v>
      </c>
      <c r="R3" s="5" t="s">
        <v>3</v>
      </c>
      <c r="S3" s="6" t="s">
        <v>1</v>
      </c>
      <c r="T3" s="4" t="s">
        <v>2</v>
      </c>
      <c r="U3" s="8" t="s">
        <v>3</v>
      </c>
      <c r="V3" s="3"/>
    </row>
    <row r="4" spans="1:26" s="9" customFormat="1" ht="14.1" customHeight="1">
      <c r="A4" s="40" t="s">
        <v>5</v>
      </c>
      <c r="B4" s="36">
        <f>$Y$10*1.1</f>
        <v>1320</v>
      </c>
      <c r="C4" s="10">
        <f>$Y$17*1.1</f>
        <v>1320</v>
      </c>
      <c r="D4" s="11">
        <f t="shared" ref="D4:D35" si="0">B4+C4</f>
        <v>2640</v>
      </c>
      <c r="E4" s="12">
        <f t="shared" ref="E4:E16" si="1">ROUNDDOWN($Y$25*1.1,0)</f>
        <v>1375</v>
      </c>
      <c r="F4" s="10">
        <f>$Y$17*1.1</f>
        <v>1320</v>
      </c>
      <c r="G4" s="29">
        <f t="shared" ref="G4:G35" si="2">E4+F4</f>
        <v>2695</v>
      </c>
      <c r="H4" s="34">
        <v>51</v>
      </c>
      <c r="I4" s="14">
        <f t="shared" ref="I4:I13" si="3">ROUNDDOWN(($Y$11*20+(H4-20)*$Y$12+$Y$10)*1.1,0)</f>
        <v>7293</v>
      </c>
      <c r="J4" s="10">
        <f t="shared" ref="J4:J13" si="4">ROUNDDOWN(($Y$18*20+$Y$19*(H4-20)+$Y$17)*1.1,0)</f>
        <v>5610</v>
      </c>
      <c r="K4" s="11">
        <f t="shared" ref="K4:K35" si="5">I4+J4</f>
        <v>12903</v>
      </c>
      <c r="L4" s="15">
        <f t="shared" ref="L4:L13" si="6">ROUNDDOWN(($Y$26*8+$Y$27*20+$Y$28*(H4-40)+$Y$25)*1.1,0)</f>
        <v>7416</v>
      </c>
      <c r="M4" s="10">
        <f t="shared" ref="M4:M13" si="7">ROUNDDOWN(($Y$18*20+$Y$19*(H4-20)+$Y$17)*1.1,0)</f>
        <v>5610</v>
      </c>
      <c r="N4" s="29">
        <f t="shared" ref="N4:N35" si="8">L4+M4</f>
        <v>13026</v>
      </c>
      <c r="O4" s="13">
        <v>101</v>
      </c>
      <c r="P4" s="14">
        <f t="shared" ref="P4:P35" si="9">ROUNDDOWN(($Y$11*20+$Y$12*40+$Y$13*40+$Y$14*(O4-100)+$Y$10)*1.1,0)</f>
        <v>16742</v>
      </c>
      <c r="Q4" s="16">
        <f t="shared" ref="Q4:Q35" si="10">ROUNDDOWN(($Y$18*20+$Y$19*40+$Y$20*40+$Y$21*(O4-100)+$Y$17)*1.1,0)</f>
        <v>13420</v>
      </c>
      <c r="R4" s="11">
        <f t="shared" ref="R4:R35" si="11">P4+Q4</f>
        <v>30162</v>
      </c>
      <c r="S4" s="15">
        <f t="shared" ref="S4:S35" si="12">ROUNDDOWN(($Y$26*8+$Y$27*20+$Y$28*20+$Y$29*40+$Y$30*(O4-100)+$Y$25)*1.1,0)</f>
        <v>20687</v>
      </c>
      <c r="T4" s="16">
        <f t="shared" ref="T4:T35" si="13">ROUNDDOWN(($Y$18*20+$Y$19*40+$Y$20*40+$Y$21*(O4-100)+$Y$17)*1.1,0)</f>
        <v>13420</v>
      </c>
      <c r="U4" s="17">
        <f t="shared" ref="U4:U35" si="14">S4+T4</f>
        <v>34107</v>
      </c>
    </row>
    <row r="5" spans="1:26" s="9" customFormat="1" ht="14.1" customHeight="1">
      <c r="A5" s="39">
        <v>1</v>
      </c>
      <c r="B5" s="14">
        <f t="shared" ref="B5:B24" si="15">ROUNDDOWN(($Y$11*A5+$Y$10)*1.1,0)</f>
        <v>1397</v>
      </c>
      <c r="C5" s="10">
        <f t="shared" ref="C5:C24" si="16">ROUNDDOWN(($Y$18*A5+$Y$17)*1.1,0)</f>
        <v>1364</v>
      </c>
      <c r="D5" s="11">
        <f t="shared" si="0"/>
        <v>2761</v>
      </c>
      <c r="E5" s="12">
        <f t="shared" si="1"/>
        <v>1375</v>
      </c>
      <c r="F5" s="10">
        <f t="shared" ref="F5:F24" si="17">ROUNDDOWN(($Y$18*A5+$Y$17)*1.1,0)</f>
        <v>1364</v>
      </c>
      <c r="G5" s="29">
        <f t="shared" si="2"/>
        <v>2739</v>
      </c>
      <c r="H5" s="34">
        <v>52</v>
      </c>
      <c r="I5" s="14">
        <f t="shared" si="3"/>
        <v>7436</v>
      </c>
      <c r="J5" s="10">
        <f t="shared" si="4"/>
        <v>5720</v>
      </c>
      <c r="K5" s="11">
        <f t="shared" si="5"/>
        <v>13156</v>
      </c>
      <c r="L5" s="15">
        <f t="shared" si="6"/>
        <v>7649</v>
      </c>
      <c r="M5" s="10">
        <f t="shared" si="7"/>
        <v>5720</v>
      </c>
      <c r="N5" s="29">
        <f t="shared" si="8"/>
        <v>13369</v>
      </c>
      <c r="O5" s="13">
        <v>102</v>
      </c>
      <c r="P5" s="14">
        <f t="shared" si="9"/>
        <v>16984</v>
      </c>
      <c r="Q5" s="16">
        <f t="shared" si="10"/>
        <v>13640</v>
      </c>
      <c r="R5" s="11">
        <f t="shared" si="11"/>
        <v>30624</v>
      </c>
      <c r="S5" s="15">
        <f t="shared" si="12"/>
        <v>20992</v>
      </c>
      <c r="T5" s="16">
        <f t="shared" si="13"/>
        <v>13640</v>
      </c>
      <c r="U5" s="17">
        <f t="shared" si="14"/>
        <v>34632</v>
      </c>
    </row>
    <row r="6" spans="1:26" s="9" customFormat="1" ht="14.1" customHeight="1">
      <c r="A6" s="39">
        <v>2</v>
      </c>
      <c r="B6" s="14">
        <f t="shared" si="15"/>
        <v>1474</v>
      </c>
      <c r="C6" s="10">
        <f t="shared" si="16"/>
        <v>1408</v>
      </c>
      <c r="D6" s="11">
        <f t="shared" si="0"/>
        <v>2882</v>
      </c>
      <c r="E6" s="12">
        <f t="shared" si="1"/>
        <v>1375</v>
      </c>
      <c r="F6" s="10">
        <f t="shared" si="17"/>
        <v>1408</v>
      </c>
      <c r="G6" s="29">
        <f t="shared" si="2"/>
        <v>2783</v>
      </c>
      <c r="H6" s="34">
        <v>53</v>
      </c>
      <c r="I6" s="14">
        <f t="shared" si="3"/>
        <v>7579</v>
      </c>
      <c r="J6" s="10">
        <f t="shared" si="4"/>
        <v>5830</v>
      </c>
      <c r="K6" s="11">
        <f t="shared" si="5"/>
        <v>13409</v>
      </c>
      <c r="L6" s="15">
        <f t="shared" si="6"/>
        <v>7882</v>
      </c>
      <c r="M6" s="10">
        <f t="shared" si="7"/>
        <v>5830</v>
      </c>
      <c r="N6" s="29">
        <f t="shared" si="8"/>
        <v>13712</v>
      </c>
      <c r="O6" s="13">
        <v>103</v>
      </c>
      <c r="P6" s="14">
        <f t="shared" si="9"/>
        <v>17226</v>
      </c>
      <c r="Q6" s="16">
        <f t="shared" si="10"/>
        <v>13860</v>
      </c>
      <c r="R6" s="11">
        <f t="shared" si="11"/>
        <v>31086</v>
      </c>
      <c r="S6" s="15">
        <f t="shared" si="12"/>
        <v>21297</v>
      </c>
      <c r="T6" s="16">
        <f t="shared" si="13"/>
        <v>13860</v>
      </c>
      <c r="U6" s="17">
        <f t="shared" si="14"/>
        <v>35157</v>
      </c>
    </row>
    <row r="7" spans="1:26" s="9" customFormat="1" ht="14.1" customHeight="1">
      <c r="A7" s="39">
        <v>3</v>
      </c>
      <c r="B7" s="14">
        <f t="shared" si="15"/>
        <v>1551</v>
      </c>
      <c r="C7" s="10">
        <f t="shared" si="16"/>
        <v>1452</v>
      </c>
      <c r="D7" s="11">
        <f t="shared" si="0"/>
        <v>3003</v>
      </c>
      <c r="E7" s="12">
        <f t="shared" si="1"/>
        <v>1375</v>
      </c>
      <c r="F7" s="10">
        <f t="shared" si="17"/>
        <v>1452</v>
      </c>
      <c r="G7" s="29">
        <f t="shared" si="2"/>
        <v>2827</v>
      </c>
      <c r="H7" s="34">
        <v>54</v>
      </c>
      <c r="I7" s="14">
        <f t="shared" si="3"/>
        <v>7722</v>
      </c>
      <c r="J7" s="10">
        <f t="shared" si="4"/>
        <v>5940</v>
      </c>
      <c r="K7" s="11">
        <f t="shared" si="5"/>
        <v>13662</v>
      </c>
      <c r="L7" s="15">
        <f t="shared" si="6"/>
        <v>8115</v>
      </c>
      <c r="M7" s="10">
        <f t="shared" si="7"/>
        <v>5940</v>
      </c>
      <c r="N7" s="29">
        <f t="shared" si="8"/>
        <v>14055</v>
      </c>
      <c r="O7" s="13">
        <v>104</v>
      </c>
      <c r="P7" s="14">
        <f t="shared" si="9"/>
        <v>17468</v>
      </c>
      <c r="Q7" s="16">
        <f t="shared" si="10"/>
        <v>14080</v>
      </c>
      <c r="R7" s="11">
        <f t="shared" si="11"/>
        <v>31548</v>
      </c>
      <c r="S7" s="15">
        <f t="shared" si="12"/>
        <v>21601</v>
      </c>
      <c r="T7" s="16">
        <f t="shared" si="13"/>
        <v>14080</v>
      </c>
      <c r="U7" s="17">
        <f t="shared" si="14"/>
        <v>35681</v>
      </c>
    </row>
    <row r="8" spans="1:26" s="9" customFormat="1" ht="14.1" customHeight="1">
      <c r="A8" s="39">
        <v>4</v>
      </c>
      <c r="B8" s="14">
        <f t="shared" si="15"/>
        <v>1628</v>
      </c>
      <c r="C8" s="10">
        <f t="shared" si="16"/>
        <v>1496</v>
      </c>
      <c r="D8" s="11">
        <f t="shared" si="0"/>
        <v>3124</v>
      </c>
      <c r="E8" s="12">
        <f t="shared" si="1"/>
        <v>1375</v>
      </c>
      <c r="F8" s="10">
        <f t="shared" si="17"/>
        <v>1496</v>
      </c>
      <c r="G8" s="29">
        <f t="shared" si="2"/>
        <v>2871</v>
      </c>
      <c r="H8" s="34">
        <v>55</v>
      </c>
      <c r="I8" s="14">
        <f t="shared" si="3"/>
        <v>7865</v>
      </c>
      <c r="J8" s="10">
        <f t="shared" si="4"/>
        <v>6050</v>
      </c>
      <c r="K8" s="11">
        <f t="shared" si="5"/>
        <v>13915</v>
      </c>
      <c r="L8" s="15">
        <f t="shared" si="6"/>
        <v>8349</v>
      </c>
      <c r="M8" s="10">
        <f t="shared" si="7"/>
        <v>6050</v>
      </c>
      <c r="N8" s="29">
        <f t="shared" si="8"/>
        <v>14399</v>
      </c>
      <c r="O8" s="13">
        <v>105</v>
      </c>
      <c r="P8" s="14">
        <f t="shared" si="9"/>
        <v>17710</v>
      </c>
      <c r="Q8" s="16">
        <f t="shared" si="10"/>
        <v>14300</v>
      </c>
      <c r="R8" s="11">
        <f t="shared" si="11"/>
        <v>32010</v>
      </c>
      <c r="S8" s="15">
        <f t="shared" si="12"/>
        <v>21906</v>
      </c>
      <c r="T8" s="16">
        <f t="shared" si="13"/>
        <v>14300</v>
      </c>
      <c r="U8" s="17">
        <f t="shared" si="14"/>
        <v>36206</v>
      </c>
    </row>
    <row r="9" spans="1:26" s="9" customFormat="1" ht="14.1" customHeight="1">
      <c r="A9" s="39">
        <v>5</v>
      </c>
      <c r="B9" s="14">
        <f t="shared" si="15"/>
        <v>1705</v>
      </c>
      <c r="C9" s="10">
        <f t="shared" si="16"/>
        <v>1540</v>
      </c>
      <c r="D9" s="11">
        <f t="shared" si="0"/>
        <v>3245</v>
      </c>
      <c r="E9" s="12">
        <f t="shared" si="1"/>
        <v>1375</v>
      </c>
      <c r="F9" s="10">
        <f t="shared" si="17"/>
        <v>1540</v>
      </c>
      <c r="G9" s="29">
        <f t="shared" si="2"/>
        <v>2915</v>
      </c>
      <c r="H9" s="34">
        <v>56</v>
      </c>
      <c r="I9" s="14">
        <f t="shared" si="3"/>
        <v>8008</v>
      </c>
      <c r="J9" s="10">
        <f t="shared" si="4"/>
        <v>6160</v>
      </c>
      <c r="K9" s="11">
        <f t="shared" si="5"/>
        <v>14168</v>
      </c>
      <c r="L9" s="15">
        <f t="shared" si="6"/>
        <v>8582</v>
      </c>
      <c r="M9" s="10">
        <f t="shared" si="7"/>
        <v>6160</v>
      </c>
      <c r="N9" s="29">
        <f t="shared" si="8"/>
        <v>14742</v>
      </c>
      <c r="O9" s="13">
        <v>106</v>
      </c>
      <c r="P9" s="14">
        <f t="shared" si="9"/>
        <v>17952</v>
      </c>
      <c r="Q9" s="16">
        <f t="shared" si="10"/>
        <v>14520</v>
      </c>
      <c r="R9" s="11">
        <f t="shared" si="11"/>
        <v>32472</v>
      </c>
      <c r="S9" s="15">
        <f t="shared" si="12"/>
        <v>22211</v>
      </c>
      <c r="T9" s="16">
        <f t="shared" si="13"/>
        <v>14520</v>
      </c>
      <c r="U9" s="17">
        <f t="shared" si="14"/>
        <v>36731</v>
      </c>
    </row>
    <row r="10" spans="1:26" s="9" customFormat="1" ht="14.1" customHeight="1">
      <c r="A10" s="39">
        <v>6</v>
      </c>
      <c r="B10" s="14">
        <f t="shared" si="15"/>
        <v>1782</v>
      </c>
      <c r="C10" s="10">
        <f t="shared" si="16"/>
        <v>1584</v>
      </c>
      <c r="D10" s="11">
        <f t="shared" si="0"/>
        <v>3366</v>
      </c>
      <c r="E10" s="12">
        <f t="shared" si="1"/>
        <v>1375</v>
      </c>
      <c r="F10" s="10">
        <f t="shared" si="17"/>
        <v>1584</v>
      </c>
      <c r="G10" s="29">
        <f t="shared" si="2"/>
        <v>2959</v>
      </c>
      <c r="H10" s="34">
        <v>57</v>
      </c>
      <c r="I10" s="14">
        <f t="shared" si="3"/>
        <v>8151</v>
      </c>
      <c r="J10" s="10">
        <f t="shared" si="4"/>
        <v>6270</v>
      </c>
      <c r="K10" s="11">
        <f t="shared" si="5"/>
        <v>14421</v>
      </c>
      <c r="L10" s="15">
        <f t="shared" si="6"/>
        <v>8815</v>
      </c>
      <c r="M10" s="10">
        <f t="shared" si="7"/>
        <v>6270</v>
      </c>
      <c r="N10" s="29">
        <f t="shared" si="8"/>
        <v>15085</v>
      </c>
      <c r="O10" s="13">
        <v>107</v>
      </c>
      <c r="P10" s="14">
        <f t="shared" si="9"/>
        <v>18194</v>
      </c>
      <c r="Q10" s="16">
        <f t="shared" si="10"/>
        <v>14740</v>
      </c>
      <c r="R10" s="11">
        <f t="shared" si="11"/>
        <v>32934</v>
      </c>
      <c r="S10" s="15">
        <f t="shared" si="12"/>
        <v>22515</v>
      </c>
      <c r="T10" s="16">
        <f t="shared" si="13"/>
        <v>14740</v>
      </c>
      <c r="U10" s="17">
        <f t="shared" si="14"/>
        <v>37255</v>
      </c>
      <c r="W10" s="9" t="s">
        <v>15</v>
      </c>
      <c r="X10" s="9" t="s">
        <v>5</v>
      </c>
      <c r="Y10" s="9">
        <v>1200</v>
      </c>
      <c r="Z10" s="9" t="s">
        <v>4</v>
      </c>
    </row>
    <row r="11" spans="1:26" s="9" customFormat="1" ht="14.1" customHeight="1">
      <c r="A11" s="39">
        <v>7</v>
      </c>
      <c r="B11" s="14">
        <f t="shared" si="15"/>
        <v>1859</v>
      </c>
      <c r="C11" s="10">
        <f t="shared" si="16"/>
        <v>1628</v>
      </c>
      <c r="D11" s="11">
        <f t="shared" si="0"/>
        <v>3487</v>
      </c>
      <c r="E11" s="12">
        <f t="shared" si="1"/>
        <v>1375</v>
      </c>
      <c r="F11" s="10">
        <f t="shared" si="17"/>
        <v>1628</v>
      </c>
      <c r="G11" s="29">
        <f t="shared" si="2"/>
        <v>3003</v>
      </c>
      <c r="H11" s="34">
        <v>58</v>
      </c>
      <c r="I11" s="14">
        <f t="shared" si="3"/>
        <v>8294</v>
      </c>
      <c r="J11" s="10">
        <f t="shared" si="4"/>
        <v>6380</v>
      </c>
      <c r="K11" s="11">
        <f t="shared" si="5"/>
        <v>14674</v>
      </c>
      <c r="L11" s="15">
        <f t="shared" si="6"/>
        <v>9048</v>
      </c>
      <c r="M11" s="10">
        <f t="shared" si="7"/>
        <v>6380</v>
      </c>
      <c r="N11" s="29">
        <f t="shared" si="8"/>
        <v>15428</v>
      </c>
      <c r="O11" s="13">
        <v>108</v>
      </c>
      <c r="P11" s="14">
        <f t="shared" si="9"/>
        <v>18436</v>
      </c>
      <c r="Q11" s="16">
        <f t="shared" si="10"/>
        <v>14960</v>
      </c>
      <c r="R11" s="11">
        <f t="shared" si="11"/>
        <v>33396</v>
      </c>
      <c r="S11" s="15">
        <f t="shared" si="12"/>
        <v>22820</v>
      </c>
      <c r="T11" s="16">
        <f t="shared" si="13"/>
        <v>14960</v>
      </c>
      <c r="U11" s="17">
        <f t="shared" si="14"/>
        <v>37780</v>
      </c>
      <c r="X11" s="9" t="s">
        <v>7</v>
      </c>
      <c r="Y11" s="9">
        <v>70</v>
      </c>
      <c r="Z11" s="9" t="s">
        <v>4</v>
      </c>
    </row>
    <row r="12" spans="1:26" s="9" customFormat="1" ht="14.1" customHeight="1">
      <c r="A12" s="39">
        <v>8</v>
      </c>
      <c r="B12" s="14">
        <f t="shared" si="15"/>
        <v>1936</v>
      </c>
      <c r="C12" s="10">
        <f t="shared" si="16"/>
        <v>1672</v>
      </c>
      <c r="D12" s="11">
        <f t="shared" si="0"/>
        <v>3608</v>
      </c>
      <c r="E12" s="12">
        <f t="shared" si="1"/>
        <v>1375</v>
      </c>
      <c r="F12" s="10">
        <f t="shared" si="17"/>
        <v>1672</v>
      </c>
      <c r="G12" s="29">
        <f t="shared" si="2"/>
        <v>3047</v>
      </c>
      <c r="H12" s="34">
        <v>59</v>
      </c>
      <c r="I12" s="14">
        <f t="shared" si="3"/>
        <v>8437</v>
      </c>
      <c r="J12" s="10">
        <f t="shared" si="4"/>
        <v>6490</v>
      </c>
      <c r="K12" s="11">
        <f t="shared" si="5"/>
        <v>14927</v>
      </c>
      <c r="L12" s="15">
        <f t="shared" si="6"/>
        <v>9281</v>
      </c>
      <c r="M12" s="10">
        <f t="shared" si="7"/>
        <v>6490</v>
      </c>
      <c r="N12" s="29">
        <f t="shared" si="8"/>
        <v>15771</v>
      </c>
      <c r="O12" s="13">
        <v>109</v>
      </c>
      <c r="P12" s="14">
        <f t="shared" si="9"/>
        <v>18678</v>
      </c>
      <c r="Q12" s="16">
        <f t="shared" si="10"/>
        <v>15180</v>
      </c>
      <c r="R12" s="11">
        <f t="shared" si="11"/>
        <v>33858</v>
      </c>
      <c r="S12" s="15">
        <f t="shared" si="12"/>
        <v>23125</v>
      </c>
      <c r="T12" s="16">
        <f t="shared" si="13"/>
        <v>15180</v>
      </c>
      <c r="U12" s="17">
        <f t="shared" si="14"/>
        <v>38305</v>
      </c>
      <c r="X12" s="9" t="s">
        <v>8</v>
      </c>
      <c r="Y12" s="9">
        <v>130</v>
      </c>
      <c r="Z12" s="9" t="s">
        <v>4</v>
      </c>
    </row>
    <row r="13" spans="1:26" s="9" customFormat="1" ht="14.1" customHeight="1">
      <c r="A13" s="39">
        <v>9</v>
      </c>
      <c r="B13" s="14">
        <f t="shared" si="15"/>
        <v>2013</v>
      </c>
      <c r="C13" s="10">
        <f t="shared" si="16"/>
        <v>1716</v>
      </c>
      <c r="D13" s="11">
        <f t="shared" si="0"/>
        <v>3729</v>
      </c>
      <c r="E13" s="12">
        <f t="shared" si="1"/>
        <v>1375</v>
      </c>
      <c r="F13" s="10">
        <f t="shared" si="17"/>
        <v>1716</v>
      </c>
      <c r="G13" s="29">
        <f t="shared" si="2"/>
        <v>3091</v>
      </c>
      <c r="H13" s="34">
        <v>60</v>
      </c>
      <c r="I13" s="14">
        <f t="shared" si="3"/>
        <v>8580</v>
      </c>
      <c r="J13" s="10">
        <f t="shared" si="4"/>
        <v>6600</v>
      </c>
      <c r="K13" s="11">
        <f t="shared" si="5"/>
        <v>15180</v>
      </c>
      <c r="L13" s="15">
        <f t="shared" si="6"/>
        <v>9515</v>
      </c>
      <c r="M13" s="10">
        <f t="shared" si="7"/>
        <v>6600</v>
      </c>
      <c r="N13" s="29">
        <f t="shared" si="8"/>
        <v>16115</v>
      </c>
      <c r="O13" s="13">
        <v>110</v>
      </c>
      <c r="P13" s="14">
        <f t="shared" si="9"/>
        <v>18920</v>
      </c>
      <c r="Q13" s="16">
        <f t="shared" si="10"/>
        <v>15400</v>
      </c>
      <c r="R13" s="11">
        <f t="shared" si="11"/>
        <v>34320</v>
      </c>
      <c r="S13" s="15">
        <f t="shared" si="12"/>
        <v>23430</v>
      </c>
      <c r="T13" s="16">
        <f t="shared" si="13"/>
        <v>15400</v>
      </c>
      <c r="U13" s="17">
        <f t="shared" si="14"/>
        <v>38830</v>
      </c>
      <c r="X13" s="9" t="s">
        <v>9</v>
      </c>
      <c r="Y13" s="9">
        <v>180</v>
      </c>
      <c r="Z13" s="9" t="s">
        <v>4</v>
      </c>
    </row>
    <row r="14" spans="1:26" s="9" customFormat="1" ht="14.1" customHeight="1">
      <c r="A14" s="39">
        <v>10</v>
      </c>
      <c r="B14" s="14">
        <f t="shared" si="15"/>
        <v>2090</v>
      </c>
      <c r="C14" s="10">
        <f t="shared" si="16"/>
        <v>1760</v>
      </c>
      <c r="D14" s="11">
        <f t="shared" si="0"/>
        <v>3850</v>
      </c>
      <c r="E14" s="12">
        <f t="shared" si="1"/>
        <v>1375</v>
      </c>
      <c r="F14" s="10">
        <f t="shared" si="17"/>
        <v>1760</v>
      </c>
      <c r="G14" s="29">
        <f t="shared" si="2"/>
        <v>3135</v>
      </c>
      <c r="H14" s="34">
        <v>61</v>
      </c>
      <c r="I14" s="14">
        <f t="shared" ref="I14:I53" si="18">ROUNDDOWN(($Y$11*20+$Y$12*40+$Y$13*(H14-60)+$Y$10)*1.1,0)</f>
        <v>8778</v>
      </c>
      <c r="J14" s="16">
        <f t="shared" ref="J14:J53" si="19">ROUNDDOWN(($Y$18*20+$Y$19*40+$Y$20*(H14-60)+$Y$17)*1.1,0)</f>
        <v>6765</v>
      </c>
      <c r="K14" s="11">
        <f t="shared" si="5"/>
        <v>15543</v>
      </c>
      <c r="L14" s="15">
        <f t="shared" ref="L14:L53" si="20">ROUNDDOWN(($Y$26*8+$Y$27*20+$Y$28*20+$Y$29*(H14-60)+$Y$25)*1.1,0)</f>
        <v>9786</v>
      </c>
      <c r="M14" s="16">
        <f t="shared" ref="M14:M53" si="21">ROUNDDOWN(($Y$18*20+$Y$19*40+$Y$20*(H14-60)+$Y$17)*1.1,0)</f>
        <v>6765</v>
      </c>
      <c r="N14" s="29">
        <f t="shared" si="8"/>
        <v>16551</v>
      </c>
      <c r="O14" s="13">
        <v>111</v>
      </c>
      <c r="P14" s="14">
        <f t="shared" si="9"/>
        <v>19162</v>
      </c>
      <c r="Q14" s="16">
        <f t="shared" si="10"/>
        <v>15620</v>
      </c>
      <c r="R14" s="11">
        <f t="shared" si="11"/>
        <v>34782</v>
      </c>
      <c r="S14" s="15">
        <f t="shared" si="12"/>
        <v>23734</v>
      </c>
      <c r="T14" s="16">
        <f t="shared" si="13"/>
        <v>15620</v>
      </c>
      <c r="U14" s="17">
        <f t="shared" si="14"/>
        <v>39354</v>
      </c>
      <c r="X14" s="9" t="s">
        <v>10</v>
      </c>
      <c r="Y14" s="9">
        <v>220</v>
      </c>
      <c r="Z14" s="9" t="s">
        <v>4</v>
      </c>
    </row>
    <row r="15" spans="1:26" s="9" customFormat="1" ht="14.1" customHeight="1">
      <c r="A15" s="39">
        <v>11</v>
      </c>
      <c r="B15" s="14">
        <f t="shared" si="15"/>
        <v>2167</v>
      </c>
      <c r="C15" s="10">
        <f t="shared" si="16"/>
        <v>1804</v>
      </c>
      <c r="D15" s="11">
        <f t="shared" si="0"/>
        <v>3971</v>
      </c>
      <c r="E15" s="12">
        <f t="shared" si="1"/>
        <v>1375</v>
      </c>
      <c r="F15" s="10">
        <f t="shared" si="17"/>
        <v>1804</v>
      </c>
      <c r="G15" s="29">
        <f t="shared" si="2"/>
        <v>3179</v>
      </c>
      <c r="H15" s="34">
        <v>62</v>
      </c>
      <c r="I15" s="14">
        <f t="shared" si="18"/>
        <v>8976</v>
      </c>
      <c r="J15" s="16">
        <f t="shared" si="19"/>
        <v>6930</v>
      </c>
      <c r="K15" s="11">
        <f t="shared" si="5"/>
        <v>15906</v>
      </c>
      <c r="L15" s="15">
        <f t="shared" si="20"/>
        <v>10058</v>
      </c>
      <c r="M15" s="16">
        <f t="shared" si="21"/>
        <v>6930</v>
      </c>
      <c r="N15" s="29">
        <f t="shared" si="8"/>
        <v>16988</v>
      </c>
      <c r="O15" s="13">
        <v>112</v>
      </c>
      <c r="P15" s="14">
        <f t="shared" si="9"/>
        <v>19404</v>
      </c>
      <c r="Q15" s="16">
        <f t="shared" si="10"/>
        <v>15840</v>
      </c>
      <c r="R15" s="11">
        <f t="shared" si="11"/>
        <v>35244</v>
      </c>
      <c r="S15" s="15">
        <f t="shared" si="12"/>
        <v>24039</v>
      </c>
      <c r="T15" s="16">
        <f t="shared" si="13"/>
        <v>15840</v>
      </c>
      <c r="U15" s="17">
        <f t="shared" si="14"/>
        <v>39879</v>
      </c>
      <c r="X15" s="9" t="s">
        <v>6</v>
      </c>
      <c r="Y15" s="9">
        <v>250</v>
      </c>
      <c r="Z15" s="9" t="s">
        <v>4</v>
      </c>
    </row>
    <row r="16" spans="1:26" s="9" customFormat="1" ht="14.1" customHeight="1">
      <c r="A16" s="39">
        <v>12</v>
      </c>
      <c r="B16" s="14">
        <f t="shared" si="15"/>
        <v>2244</v>
      </c>
      <c r="C16" s="10">
        <f t="shared" si="16"/>
        <v>1848</v>
      </c>
      <c r="D16" s="11">
        <f t="shared" si="0"/>
        <v>4092</v>
      </c>
      <c r="E16" s="12">
        <f t="shared" si="1"/>
        <v>1375</v>
      </c>
      <c r="F16" s="10">
        <f t="shared" si="17"/>
        <v>1848</v>
      </c>
      <c r="G16" s="29">
        <f t="shared" si="2"/>
        <v>3223</v>
      </c>
      <c r="H16" s="34">
        <v>63</v>
      </c>
      <c r="I16" s="14">
        <f t="shared" si="18"/>
        <v>9174</v>
      </c>
      <c r="J16" s="16">
        <f t="shared" si="19"/>
        <v>7095</v>
      </c>
      <c r="K16" s="11">
        <f t="shared" si="5"/>
        <v>16269</v>
      </c>
      <c r="L16" s="15">
        <f t="shared" si="20"/>
        <v>10330</v>
      </c>
      <c r="M16" s="16">
        <f t="shared" si="21"/>
        <v>7095</v>
      </c>
      <c r="N16" s="29">
        <f t="shared" si="8"/>
        <v>17425</v>
      </c>
      <c r="O16" s="13">
        <v>113</v>
      </c>
      <c r="P16" s="14">
        <f t="shared" si="9"/>
        <v>19646</v>
      </c>
      <c r="Q16" s="16">
        <f t="shared" si="10"/>
        <v>16060</v>
      </c>
      <c r="R16" s="11">
        <f t="shared" si="11"/>
        <v>35706</v>
      </c>
      <c r="S16" s="15">
        <f t="shared" si="12"/>
        <v>24344</v>
      </c>
      <c r="T16" s="16">
        <f t="shared" si="13"/>
        <v>16060</v>
      </c>
      <c r="U16" s="17">
        <f t="shared" si="14"/>
        <v>40404</v>
      </c>
    </row>
    <row r="17" spans="1:26" s="9" customFormat="1" ht="14.1" customHeight="1">
      <c r="A17" s="39">
        <v>13</v>
      </c>
      <c r="B17" s="14">
        <f t="shared" si="15"/>
        <v>2321</v>
      </c>
      <c r="C17" s="10">
        <f t="shared" si="16"/>
        <v>1892</v>
      </c>
      <c r="D17" s="11">
        <f t="shared" si="0"/>
        <v>4213</v>
      </c>
      <c r="E17" s="15">
        <f t="shared" ref="E17:E24" si="22">ROUNDDOWN(($Y$26*(A17-12)+$Y$25)*1.1,0)</f>
        <v>1386</v>
      </c>
      <c r="F17" s="10">
        <f t="shared" si="17"/>
        <v>1892</v>
      </c>
      <c r="G17" s="29">
        <f t="shared" si="2"/>
        <v>3278</v>
      </c>
      <c r="H17" s="34">
        <v>64</v>
      </c>
      <c r="I17" s="14">
        <f t="shared" si="18"/>
        <v>9372</v>
      </c>
      <c r="J17" s="16">
        <f t="shared" si="19"/>
        <v>7260</v>
      </c>
      <c r="K17" s="11">
        <f t="shared" si="5"/>
        <v>16632</v>
      </c>
      <c r="L17" s="15">
        <f t="shared" si="20"/>
        <v>10601</v>
      </c>
      <c r="M17" s="16">
        <f t="shared" si="21"/>
        <v>7260</v>
      </c>
      <c r="N17" s="29">
        <f t="shared" si="8"/>
        <v>17861</v>
      </c>
      <c r="O17" s="13">
        <v>114</v>
      </c>
      <c r="P17" s="14">
        <f t="shared" si="9"/>
        <v>19888</v>
      </c>
      <c r="Q17" s="16">
        <f t="shared" si="10"/>
        <v>16280</v>
      </c>
      <c r="R17" s="11">
        <f t="shared" si="11"/>
        <v>36168</v>
      </c>
      <c r="S17" s="15">
        <f t="shared" si="12"/>
        <v>24648</v>
      </c>
      <c r="T17" s="16">
        <f t="shared" si="13"/>
        <v>16280</v>
      </c>
      <c r="U17" s="17">
        <f t="shared" si="14"/>
        <v>40928</v>
      </c>
      <c r="W17" s="9" t="s">
        <v>14</v>
      </c>
      <c r="X17" s="9" t="s">
        <v>5</v>
      </c>
      <c r="Y17" s="9">
        <v>1200</v>
      </c>
      <c r="Z17" s="9" t="s">
        <v>4</v>
      </c>
    </row>
    <row r="18" spans="1:26" s="9" customFormat="1" ht="14.1" customHeight="1">
      <c r="A18" s="39">
        <v>14</v>
      </c>
      <c r="B18" s="14">
        <f t="shared" si="15"/>
        <v>2398</v>
      </c>
      <c r="C18" s="10">
        <f t="shared" si="16"/>
        <v>1936</v>
      </c>
      <c r="D18" s="11">
        <f t="shared" si="0"/>
        <v>4334</v>
      </c>
      <c r="E18" s="15">
        <f t="shared" si="22"/>
        <v>1397</v>
      </c>
      <c r="F18" s="10">
        <f t="shared" si="17"/>
        <v>1936</v>
      </c>
      <c r="G18" s="29">
        <f t="shared" si="2"/>
        <v>3333</v>
      </c>
      <c r="H18" s="34">
        <v>65</v>
      </c>
      <c r="I18" s="14">
        <f t="shared" si="18"/>
        <v>9570</v>
      </c>
      <c r="J18" s="16">
        <f t="shared" si="19"/>
        <v>7425</v>
      </c>
      <c r="K18" s="11">
        <f t="shared" si="5"/>
        <v>16995</v>
      </c>
      <c r="L18" s="15">
        <f t="shared" si="20"/>
        <v>10873</v>
      </c>
      <c r="M18" s="16">
        <f t="shared" si="21"/>
        <v>7425</v>
      </c>
      <c r="N18" s="29">
        <f t="shared" si="8"/>
        <v>18298</v>
      </c>
      <c r="O18" s="13">
        <v>115</v>
      </c>
      <c r="P18" s="14">
        <f t="shared" si="9"/>
        <v>20130</v>
      </c>
      <c r="Q18" s="16">
        <f t="shared" si="10"/>
        <v>16500</v>
      </c>
      <c r="R18" s="11">
        <f t="shared" si="11"/>
        <v>36630</v>
      </c>
      <c r="S18" s="15">
        <f t="shared" si="12"/>
        <v>24953</v>
      </c>
      <c r="T18" s="16">
        <f t="shared" si="13"/>
        <v>16500</v>
      </c>
      <c r="U18" s="17">
        <f t="shared" si="14"/>
        <v>41453</v>
      </c>
      <c r="X18" s="9" t="s">
        <v>7</v>
      </c>
      <c r="Y18" s="9">
        <v>40</v>
      </c>
      <c r="Z18" s="9" t="s">
        <v>4</v>
      </c>
    </row>
    <row r="19" spans="1:26" s="9" customFormat="1" ht="14.1" customHeight="1">
      <c r="A19" s="39">
        <v>15</v>
      </c>
      <c r="B19" s="14">
        <f t="shared" si="15"/>
        <v>2475</v>
      </c>
      <c r="C19" s="10">
        <f t="shared" si="16"/>
        <v>1980</v>
      </c>
      <c r="D19" s="11">
        <f t="shared" si="0"/>
        <v>4455</v>
      </c>
      <c r="E19" s="15">
        <f t="shared" si="22"/>
        <v>1408</v>
      </c>
      <c r="F19" s="10">
        <f t="shared" si="17"/>
        <v>1980</v>
      </c>
      <c r="G19" s="29">
        <f t="shared" si="2"/>
        <v>3388</v>
      </c>
      <c r="H19" s="34">
        <v>66</v>
      </c>
      <c r="I19" s="14">
        <f t="shared" si="18"/>
        <v>9768</v>
      </c>
      <c r="J19" s="16">
        <f t="shared" si="19"/>
        <v>7590</v>
      </c>
      <c r="K19" s="11">
        <f t="shared" si="5"/>
        <v>17358</v>
      </c>
      <c r="L19" s="15">
        <f t="shared" si="20"/>
        <v>11145</v>
      </c>
      <c r="M19" s="16">
        <f t="shared" si="21"/>
        <v>7590</v>
      </c>
      <c r="N19" s="29">
        <f t="shared" si="8"/>
        <v>18735</v>
      </c>
      <c r="O19" s="13">
        <v>116</v>
      </c>
      <c r="P19" s="14">
        <f t="shared" si="9"/>
        <v>20372</v>
      </c>
      <c r="Q19" s="16">
        <f t="shared" si="10"/>
        <v>16720</v>
      </c>
      <c r="R19" s="11">
        <f t="shared" si="11"/>
        <v>37092</v>
      </c>
      <c r="S19" s="15">
        <f t="shared" si="12"/>
        <v>25258</v>
      </c>
      <c r="T19" s="16">
        <f t="shared" si="13"/>
        <v>16720</v>
      </c>
      <c r="U19" s="17">
        <f t="shared" si="14"/>
        <v>41978</v>
      </c>
      <c r="X19" s="9" t="s">
        <v>8</v>
      </c>
      <c r="Y19" s="9">
        <v>100</v>
      </c>
      <c r="Z19" s="9" t="s">
        <v>4</v>
      </c>
    </row>
    <row r="20" spans="1:26" s="9" customFormat="1" ht="14.1" customHeight="1">
      <c r="A20" s="39">
        <v>16</v>
      </c>
      <c r="B20" s="14">
        <f t="shared" si="15"/>
        <v>2552</v>
      </c>
      <c r="C20" s="10">
        <f t="shared" si="16"/>
        <v>2024</v>
      </c>
      <c r="D20" s="11">
        <f t="shared" si="0"/>
        <v>4576</v>
      </c>
      <c r="E20" s="15">
        <f t="shared" si="22"/>
        <v>1419</v>
      </c>
      <c r="F20" s="10">
        <f t="shared" si="17"/>
        <v>2024</v>
      </c>
      <c r="G20" s="29">
        <f t="shared" si="2"/>
        <v>3443</v>
      </c>
      <c r="H20" s="34">
        <v>67</v>
      </c>
      <c r="I20" s="14">
        <f t="shared" si="18"/>
        <v>9966</v>
      </c>
      <c r="J20" s="16">
        <f t="shared" si="19"/>
        <v>7755</v>
      </c>
      <c r="K20" s="11">
        <f t="shared" si="5"/>
        <v>17721</v>
      </c>
      <c r="L20" s="15">
        <f t="shared" si="20"/>
        <v>11416</v>
      </c>
      <c r="M20" s="16">
        <f t="shared" si="21"/>
        <v>7755</v>
      </c>
      <c r="N20" s="29">
        <f t="shared" si="8"/>
        <v>19171</v>
      </c>
      <c r="O20" s="13">
        <v>117</v>
      </c>
      <c r="P20" s="14">
        <f t="shared" si="9"/>
        <v>20614</v>
      </c>
      <c r="Q20" s="16">
        <f t="shared" si="10"/>
        <v>16940</v>
      </c>
      <c r="R20" s="11">
        <f t="shared" si="11"/>
        <v>37554</v>
      </c>
      <c r="S20" s="15">
        <f t="shared" si="12"/>
        <v>25562</v>
      </c>
      <c r="T20" s="16">
        <f t="shared" si="13"/>
        <v>16940</v>
      </c>
      <c r="U20" s="17">
        <f t="shared" si="14"/>
        <v>42502</v>
      </c>
      <c r="X20" s="9" t="s">
        <v>9</v>
      </c>
      <c r="Y20" s="9">
        <v>150</v>
      </c>
      <c r="Z20" s="9" t="s">
        <v>4</v>
      </c>
    </row>
    <row r="21" spans="1:26" s="9" customFormat="1" ht="14.1" customHeight="1">
      <c r="A21" s="39">
        <v>17</v>
      </c>
      <c r="B21" s="14">
        <f t="shared" si="15"/>
        <v>2629</v>
      </c>
      <c r="C21" s="10">
        <f t="shared" si="16"/>
        <v>2068</v>
      </c>
      <c r="D21" s="11">
        <f t="shared" si="0"/>
        <v>4697</v>
      </c>
      <c r="E21" s="15">
        <f t="shared" si="22"/>
        <v>1430</v>
      </c>
      <c r="F21" s="10">
        <f t="shared" si="17"/>
        <v>2068</v>
      </c>
      <c r="G21" s="29">
        <f t="shared" si="2"/>
        <v>3498</v>
      </c>
      <c r="H21" s="34">
        <v>68</v>
      </c>
      <c r="I21" s="14">
        <f t="shared" si="18"/>
        <v>10164</v>
      </c>
      <c r="J21" s="16">
        <f t="shared" si="19"/>
        <v>7920</v>
      </c>
      <c r="K21" s="11">
        <f t="shared" si="5"/>
        <v>18084</v>
      </c>
      <c r="L21" s="15">
        <f t="shared" si="20"/>
        <v>11688</v>
      </c>
      <c r="M21" s="16">
        <f t="shared" si="21"/>
        <v>7920</v>
      </c>
      <c r="N21" s="29">
        <f t="shared" si="8"/>
        <v>19608</v>
      </c>
      <c r="O21" s="13">
        <v>118</v>
      </c>
      <c r="P21" s="14">
        <f t="shared" si="9"/>
        <v>20856</v>
      </c>
      <c r="Q21" s="16">
        <f t="shared" si="10"/>
        <v>17160</v>
      </c>
      <c r="R21" s="11">
        <f t="shared" si="11"/>
        <v>38016</v>
      </c>
      <c r="S21" s="15">
        <f t="shared" si="12"/>
        <v>25867</v>
      </c>
      <c r="T21" s="16">
        <f t="shared" si="13"/>
        <v>17160</v>
      </c>
      <c r="U21" s="17">
        <f t="shared" si="14"/>
        <v>43027</v>
      </c>
      <c r="X21" s="9" t="s">
        <v>10</v>
      </c>
      <c r="Y21" s="9">
        <v>200</v>
      </c>
      <c r="Z21" s="9" t="s">
        <v>4</v>
      </c>
    </row>
    <row r="22" spans="1:26" s="9" customFormat="1" ht="14.1" customHeight="1">
      <c r="A22" s="39">
        <v>18</v>
      </c>
      <c r="B22" s="14">
        <f t="shared" si="15"/>
        <v>2706</v>
      </c>
      <c r="C22" s="10">
        <f t="shared" si="16"/>
        <v>2112</v>
      </c>
      <c r="D22" s="11">
        <f t="shared" si="0"/>
        <v>4818</v>
      </c>
      <c r="E22" s="15">
        <f t="shared" si="22"/>
        <v>1441</v>
      </c>
      <c r="F22" s="10">
        <f t="shared" si="17"/>
        <v>2112</v>
      </c>
      <c r="G22" s="29">
        <f t="shared" si="2"/>
        <v>3553</v>
      </c>
      <c r="H22" s="34">
        <v>69</v>
      </c>
      <c r="I22" s="14">
        <f t="shared" si="18"/>
        <v>10362</v>
      </c>
      <c r="J22" s="16">
        <f t="shared" si="19"/>
        <v>8085</v>
      </c>
      <c r="K22" s="11">
        <f t="shared" si="5"/>
        <v>18447</v>
      </c>
      <c r="L22" s="15">
        <f t="shared" si="20"/>
        <v>11960</v>
      </c>
      <c r="M22" s="16">
        <f t="shared" si="21"/>
        <v>8085</v>
      </c>
      <c r="N22" s="29">
        <f t="shared" si="8"/>
        <v>20045</v>
      </c>
      <c r="O22" s="13">
        <v>119</v>
      </c>
      <c r="P22" s="14">
        <f t="shared" si="9"/>
        <v>21098</v>
      </c>
      <c r="Q22" s="16">
        <f t="shared" si="10"/>
        <v>17380</v>
      </c>
      <c r="R22" s="11">
        <f t="shared" si="11"/>
        <v>38478</v>
      </c>
      <c r="S22" s="15">
        <f t="shared" si="12"/>
        <v>26172</v>
      </c>
      <c r="T22" s="16">
        <f t="shared" si="13"/>
        <v>17380</v>
      </c>
      <c r="U22" s="17">
        <f t="shared" si="14"/>
        <v>43552</v>
      </c>
      <c r="X22" s="9" t="s">
        <v>6</v>
      </c>
      <c r="Y22" s="9">
        <v>230</v>
      </c>
      <c r="Z22" s="9" t="s">
        <v>4</v>
      </c>
    </row>
    <row r="23" spans="1:26" s="9" customFormat="1" ht="14.1" customHeight="1">
      <c r="A23" s="39">
        <v>19</v>
      </c>
      <c r="B23" s="14">
        <f t="shared" si="15"/>
        <v>2783</v>
      </c>
      <c r="C23" s="10">
        <f t="shared" si="16"/>
        <v>2156</v>
      </c>
      <c r="D23" s="11">
        <f t="shared" si="0"/>
        <v>4939</v>
      </c>
      <c r="E23" s="15">
        <f t="shared" si="22"/>
        <v>1452</v>
      </c>
      <c r="F23" s="10">
        <f t="shared" si="17"/>
        <v>2156</v>
      </c>
      <c r="G23" s="29">
        <f t="shared" si="2"/>
        <v>3608</v>
      </c>
      <c r="H23" s="34">
        <v>70</v>
      </c>
      <c r="I23" s="14">
        <f t="shared" si="18"/>
        <v>10560</v>
      </c>
      <c r="J23" s="16">
        <f t="shared" si="19"/>
        <v>8250</v>
      </c>
      <c r="K23" s="11">
        <f t="shared" si="5"/>
        <v>18810</v>
      </c>
      <c r="L23" s="15">
        <f t="shared" si="20"/>
        <v>12232</v>
      </c>
      <c r="M23" s="16">
        <f t="shared" si="21"/>
        <v>8250</v>
      </c>
      <c r="N23" s="29">
        <f t="shared" si="8"/>
        <v>20482</v>
      </c>
      <c r="O23" s="13">
        <v>120</v>
      </c>
      <c r="P23" s="14">
        <f t="shared" si="9"/>
        <v>21340</v>
      </c>
      <c r="Q23" s="16">
        <f t="shared" si="10"/>
        <v>17600</v>
      </c>
      <c r="R23" s="11">
        <f t="shared" si="11"/>
        <v>38940</v>
      </c>
      <c r="S23" s="15">
        <f t="shared" si="12"/>
        <v>26477</v>
      </c>
      <c r="T23" s="16">
        <f t="shared" si="13"/>
        <v>17600</v>
      </c>
      <c r="U23" s="17">
        <f t="shared" si="14"/>
        <v>44077</v>
      </c>
    </row>
    <row r="24" spans="1:26" s="9" customFormat="1" ht="14.1" customHeight="1">
      <c r="A24" s="39">
        <v>20</v>
      </c>
      <c r="B24" s="14">
        <f t="shared" si="15"/>
        <v>2860</v>
      </c>
      <c r="C24" s="10">
        <f t="shared" si="16"/>
        <v>2200</v>
      </c>
      <c r="D24" s="11">
        <f t="shared" si="0"/>
        <v>5060</v>
      </c>
      <c r="E24" s="15">
        <f t="shared" si="22"/>
        <v>1463</v>
      </c>
      <c r="F24" s="10">
        <f t="shared" si="17"/>
        <v>2200</v>
      </c>
      <c r="G24" s="29">
        <f t="shared" si="2"/>
        <v>3663</v>
      </c>
      <c r="H24" s="34">
        <v>71</v>
      </c>
      <c r="I24" s="14">
        <f t="shared" si="18"/>
        <v>10758</v>
      </c>
      <c r="J24" s="16">
        <f t="shared" si="19"/>
        <v>8415</v>
      </c>
      <c r="K24" s="11">
        <f t="shared" si="5"/>
        <v>19173</v>
      </c>
      <c r="L24" s="15">
        <f t="shared" si="20"/>
        <v>12503</v>
      </c>
      <c r="M24" s="16">
        <f t="shared" si="21"/>
        <v>8415</v>
      </c>
      <c r="N24" s="29">
        <f t="shared" si="8"/>
        <v>20918</v>
      </c>
      <c r="O24" s="13">
        <v>121</v>
      </c>
      <c r="P24" s="14">
        <f t="shared" si="9"/>
        <v>21582</v>
      </c>
      <c r="Q24" s="16">
        <f t="shared" si="10"/>
        <v>17820</v>
      </c>
      <c r="R24" s="11">
        <f t="shared" si="11"/>
        <v>39402</v>
      </c>
      <c r="S24" s="15">
        <f t="shared" si="12"/>
        <v>26781</v>
      </c>
      <c r="T24" s="16">
        <f t="shared" si="13"/>
        <v>17820</v>
      </c>
      <c r="U24" s="17">
        <f t="shared" si="14"/>
        <v>44601</v>
      </c>
    </row>
    <row r="25" spans="1:26" s="9" customFormat="1" ht="14.1" customHeight="1">
      <c r="A25" s="39">
        <v>21</v>
      </c>
      <c r="B25" s="14">
        <f t="shared" ref="B25:B54" si="23">ROUNDDOWN(($Y$11*20+(A25-20)*$Y$12+$Y$10)*1.1,0)</f>
        <v>3003</v>
      </c>
      <c r="C25" s="10">
        <f t="shared" ref="C25:C54" si="24">ROUNDDOWN(($Y$18*20+$Y$19*(A25-20)+$Y$17)*1.1,0)</f>
        <v>2310</v>
      </c>
      <c r="D25" s="11">
        <f t="shared" si="0"/>
        <v>5313</v>
      </c>
      <c r="E25" s="15">
        <f t="shared" ref="E25:E44" si="25">ROUNDDOWN(($Y$26*8+(A25-20)*$Y$27+$Y$25)*1.1,0)</f>
        <v>1632</v>
      </c>
      <c r="F25" s="10">
        <f t="shared" ref="F25:F54" si="26">ROUNDDOWN(($Y$18*20+$Y$19*(A25-20)+$Y$17)*1.1,0)</f>
        <v>2310</v>
      </c>
      <c r="G25" s="29">
        <f t="shared" si="2"/>
        <v>3942</v>
      </c>
      <c r="H25" s="34">
        <v>72</v>
      </c>
      <c r="I25" s="14">
        <f t="shared" si="18"/>
        <v>10956</v>
      </c>
      <c r="J25" s="16">
        <f t="shared" si="19"/>
        <v>8580</v>
      </c>
      <c r="K25" s="11">
        <f t="shared" si="5"/>
        <v>19536</v>
      </c>
      <c r="L25" s="15">
        <f t="shared" si="20"/>
        <v>12775</v>
      </c>
      <c r="M25" s="16">
        <f t="shared" si="21"/>
        <v>8580</v>
      </c>
      <c r="N25" s="29">
        <f t="shared" si="8"/>
        <v>21355</v>
      </c>
      <c r="O25" s="13">
        <v>122</v>
      </c>
      <c r="P25" s="14">
        <f t="shared" si="9"/>
        <v>21824</v>
      </c>
      <c r="Q25" s="16">
        <f t="shared" si="10"/>
        <v>18040</v>
      </c>
      <c r="R25" s="11">
        <f t="shared" si="11"/>
        <v>39864</v>
      </c>
      <c r="S25" s="15">
        <f t="shared" si="12"/>
        <v>27086</v>
      </c>
      <c r="T25" s="16">
        <f t="shared" si="13"/>
        <v>18040</v>
      </c>
      <c r="U25" s="17">
        <f t="shared" si="14"/>
        <v>45126</v>
      </c>
      <c r="W25" s="9" t="s">
        <v>12</v>
      </c>
      <c r="X25" s="9" t="s">
        <v>5</v>
      </c>
      <c r="Y25" s="18">
        <v>1250</v>
      </c>
      <c r="Z25" s="9" t="s">
        <v>4</v>
      </c>
    </row>
    <row r="26" spans="1:26" s="9" customFormat="1" ht="14.1" customHeight="1">
      <c r="A26" s="39">
        <v>22</v>
      </c>
      <c r="B26" s="14">
        <f t="shared" si="23"/>
        <v>3146</v>
      </c>
      <c r="C26" s="10">
        <f t="shared" si="24"/>
        <v>2420</v>
      </c>
      <c r="D26" s="11">
        <f t="shared" si="0"/>
        <v>5566</v>
      </c>
      <c r="E26" s="15">
        <f t="shared" si="25"/>
        <v>1801</v>
      </c>
      <c r="F26" s="10">
        <f t="shared" si="26"/>
        <v>2420</v>
      </c>
      <c r="G26" s="29">
        <f t="shared" si="2"/>
        <v>4221</v>
      </c>
      <c r="H26" s="34">
        <v>73</v>
      </c>
      <c r="I26" s="14">
        <f t="shared" si="18"/>
        <v>11154</v>
      </c>
      <c r="J26" s="16">
        <f t="shared" si="19"/>
        <v>8745</v>
      </c>
      <c r="K26" s="11">
        <f t="shared" si="5"/>
        <v>19899</v>
      </c>
      <c r="L26" s="15">
        <f t="shared" si="20"/>
        <v>13047</v>
      </c>
      <c r="M26" s="16">
        <f t="shared" si="21"/>
        <v>8745</v>
      </c>
      <c r="N26" s="29">
        <f t="shared" si="8"/>
        <v>21792</v>
      </c>
      <c r="O26" s="13">
        <v>123</v>
      </c>
      <c r="P26" s="14">
        <f t="shared" si="9"/>
        <v>22066</v>
      </c>
      <c r="Q26" s="16">
        <f t="shared" si="10"/>
        <v>18260</v>
      </c>
      <c r="R26" s="11">
        <f t="shared" si="11"/>
        <v>40326</v>
      </c>
      <c r="S26" s="15">
        <f t="shared" si="12"/>
        <v>27391</v>
      </c>
      <c r="T26" s="16">
        <f t="shared" si="13"/>
        <v>18260</v>
      </c>
      <c r="U26" s="17">
        <f t="shared" si="14"/>
        <v>45651</v>
      </c>
      <c r="X26" s="9" t="s">
        <v>17</v>
      </c>
      <c r="Y26" s="18">
        <v>10</v>
      </c>
      <c r="Z26" s="9" t="s">
        <v>4</v>
      </c>
    </row>
    <row r="27" spans="1:26" s="9" customFormat="1" ht="14.1" customHeight="1">
      <c r="A27" s="39">
        <v>23</v>
      </c>
      <c r="B27" s="14">
        <f t="shared" si="23"/>
        <v>3289</v>
      </c>
      <c r="C27" s="10">
        <f t="shared" si="24"/>
        <v>2530</v>
      </c>
      <c r="D27" s="11">
        <f t="shared" si="0"/>
        <v>5819</v>
      </c>
      <c r="E27" s="15">
        <f t="shared" si="25"/>
        <v>1971</v>
      </c>
      <c r="F27" s="10">
        <f t="shared" si="26"/>
        <v>2530</v>
      </c>
      <c r="G27" s="29">
        <f t="shared" si="2"/>
        <v>4501</v>
      </c>
      <c r="H27" s="34">
        <v>74</v>
      </c>
      <c r="I27" s="14">
        <f t="shared" si="18"/>
        <v>11352</v>
      </c>
      <c r="J27" s="16">
        <f t="shared" si="19"/>
        <v>8910</v>
      </c>
      <c r="K27" s="11">
        <f t="shared" si="5"/>
        <v>20262</v>
      </c>
      <c r="L27" s="15">
        <f t="shared" si="20"/>
        <v>13318</v>
      </c>
      <c r="M27" s="16">
        <f t="shared" si="21"/>
        <v>8910</v>
      </c>
      <c r="N27" s="29">
        <f t="shared" si="8"/>
        <v>22228</v>
      </c>
      <c r="O27" s="13">
        <v>124</v>
      </c>
      <c r="P27" s="14">
        <f t="shared" si="9"/>
        <v>22308</v>
      </c>
      <c r="Q27" s="16">
        <f t="shared" si="10"/>
        <v>18480</v>
      </c>
      <c r="R27" s="11">
        <f t="shared" si="11"/>
        <v>40788</v>
      </c>
      <c r="S27" s="15">
        <f t="shared" si="12"/>
        <v>27695</v>
      </c>
      <c r="T27" s="16">
        <f t="shared" si="13"/>
        <v>18480</v>
      </c>
      <c r="U27" s="17">
        <f t="shared" si="14"/>
        <v>46175</v>
      </c>
      <c r="X27" s="9" t="s">
        <v>18</v>
      </c>
      <c r="Y27" s="18">
        <v>154</v>
      </c>
      <c r="Z27" s="9" t="s">
        <v>4</v>
      </c>
    </row>
    <row r="28" spans="1:26" s="9" customFormat="1" ht="14.1" customHeight="1">
      <c r="A28" s="39">
        <v>24</v>
      </c>
      <c r="B28" s="14">
        <f t="shared" si="23"/>
        <v>3432</v>
      </c>
      <c r="C28" s="10">
        <f t="shared" si="24"/>
        <v>2640</v>
      </c>
      <c r="D28" s="11">
        <f t="shared" si="0"/>
        <v>6072</v>
      </c>
      <c r="E28" s="15">
        <f t="shared" si="25"/>
        <v>2140</v>
      </c>
      <c r="F28" s="10">
        <f t="shared" si="26"/>
        <v>2640</v>
      </c>
      <c r="G28" s="29">
        <f t="shared" si="2"/>
        <v>4780</v>
      </c>
      <c r="H28" s="34">
        <v>75</v>
      </c>
      <c r="I28" s="14">
        <f t="shared" si="18"/>
        <v>11550</v>
      </c>
      <c r="J28" s="16">
        <f t="shared" si="19"/>
        <v>9075</v>
      </c>
      <c r="K28" s="11">
        <f t="shared" si="5"/>
        <v>20625</v>
      </c>
      <c r="L28" s="15">
        <f t="shared" si="20"/>
        <v>13590</v>
      </c>
      <c r="M28" s="16">
        <f t="shared" si="21"/>
        <v>9075</v>
      </c>
      <c r="N28" s="29">
        <f t="shared" si="8"/>
        <v>22665</v>
      </c>
      <c r="O28" s="13">
        <v>125</v>
      </c>
      <c r="P28" s="14">
        <f t="shared" si="9"/>
        <v>22550</v>
      </c>
      <c r="Q28" s="16">
        <f t="shared" si="10"/>
        <v>18700</v>
      </c>
      <c r="R28" s="11">
        <f t="shared" si="11"/>
        <v>41250</v>
      </c>
      <c r="S28" s="15">
        <f t="shared" si="12"/>
        <v>28000</v>
      </c>
      <c r="T28" s="16">
        <f t="shared" si="13"/>
        <v>18700</v>
      </c>
      <c r="U28" s="17">
        <f t="shared" si="14"/>
        <v>46700</v>
      </c>
      <c r="X28" s="9" t="s">
        <v>19</v>
      </c>
      <c r="Y28" s="18">
        <v>212</v>
      </c>
      <c r="Z28" s="9" t="s">
        <v>4</v>
      </c>
    </row>
    <row r="29" spans="1:26" s="9" customFormat="1" ht="14.1" customHeight="1">
      <c r="A29" s="39">
        <v>25</v>
      </c>
      <c r="B29" s="14">
        <f t="shared" si="23"/>
        <v>3575</v>
      </c>
      <c r="C29" s="10">
        <f t="shared" si="24"/>
        <v>2750</v>
      </c>
      <c r="D29" s="11">
        <f t="shared" si="0"/>
        <v>6325</v>
      </c>
      <c r="E29" s="15">
        <f t="shared" si="25"/>
        <v>2310</v>
      </c>
      <c r="F29" s="10">
        <f t="shared" si="26"/>
        <v>2750</v>
      </c>
      <c r="G29" s="29">
        <f t="shared" si="2"/>
        <v>5060</v>
      </c>
      <c r="H29" s="34">
        <v>76</v>
      </c>
      <c r="I29" s="14">
        <f t="shared" si="18"/>
        <v>11748</v>
      </c>
      <c r="J29" s="16">
        <f t="shared" si="19"/>
        <v>9240</v>
      </c>
      <c r="K29" s="11">
        <f t="shared" si="5"/>
        <v>20988</v>
      </c>
      <c r="L29" s="15">
        <f t="shared" si="20"/>
        <v>13862</v>
      </c>
      <c r="M29" s="16">
        <f t="shared" si="21"/>
        <v>9240</v>
      </c>
      <c r="N29" s="29">
        <f t="shared" si="8"/>
        <v>23102</v>
      </c>
      <c r="O29" s="13">
        <v>126</v>
      </c>
      <c r="P29" s="14">
        <f t="shared" si="9"/>
        <v>22792</v>
      </c>
      <c r="Q29" s="16">
        <f t="shared" si="10"/>
        <v>18920</v>
      </c>
      <c r="R29" s="11">
        <f t="shared" si="11"/>
        <v>41712</v>
      </c>
      <c r="S29" s="15">
        <f t="shared" si="12"/>
        <v>28305</v>
      </c>
      <c r="T29" s="16">
        <f t="shared" si="13"/>
        <v>18920</v>
      </c>
      <c r="U29" s="17">
        <f t="shared" si="14"/>
        <v>47225</v>
      </c>
      <c r="X29" s="9" t="s">
        <v>9</v>
      </c>
      <c r="Y29" s="18">
        <v>247</v>
      </c>
      <c r="Z29" s="9" t="s">
        <v>4</v>
      </c>
    </row>
    <row r="30" spans="1:26" s="9" customFormat="1" ht="14.1" customHeight="1">
      <c r="A30" s="39">
        <v>26</v>
      </c>
      <c r="B30" s="14">
        <f t="shared" si="23"/>
        <v>3718</v>
      </c>
      <c r="C30" s="10">
        <f t="shared" si="24"/>
        <v>2860</v>
      </c>
      <c r="D30" s="11">
        <f t="shared" si="0"/>
        <v>6578</v>
      </c>
      <c r="E30" s="15">
        <f t="shared" si="25"/>
        <v>2479</v>
      </c>
      <c r="F30" s="10">
        <f t="shared" si="26"/>
        <v>2860</v>
      </c>
      <c r="G30" s="29">
        <f t="shared" si="2"/>
        <v>5339</v>
      </c>
      <c r="H30" s="34">
        <v>77</v>
      </c>
      <c r="I30" s="14">
        <f t="shared" si="18"/>
        <v>11946</v>
      </c>
      <c r="J30" s="16">
        <f t="shared" si="19"/>
        <v>9405</v>
      </c>
      <c r="K30" s="11">
        <f t="shared" si="5"/>
        <v>21351</v>
      </c>
      <c r="L30" s="15">
        <f t="shared" si="20"/>
        <v>14133</v>
      </c>
      <c r="M30" s="16">
        <f t="shared" si="21"/>
        <v>9405</v>
      </c>
      <c r="N30" s="29">
        <f t="shared" si="8"/>
        <v>23538</v>
      </c>
      <c r="O30" s="13">
        <v>127</v>
      </c>
      <c r="P30" s="14">
        <f t="shared" si="9"/>
        <v>23034</v>
      </c>
      <c r="Q30" s="16">
        <f t="shared" si="10"/>
        <v>19140</v>
      </c>
      <c r="R30" s="11">
        <f t="shared" si="11"/>
        <v>42174</v>
      </c>
      <c r="S30" s="15">
        <f t="shared" si="12"/>
        <v>28609</v>
      </c>
      <c r="T30" s="16">
        <f t="shared" si="13"/>
        <v>19140</v>
      </c>
      <c r="U30" s="17">
        <f t="shared" si="14"/>
        <v>47749</v>
      </c>
      <c r="X30" s="9" t="s">
        <v>10</v>
      </c>
      <c r="Y30" s="18">
        <v>277</v>
      </c>
      <c r="Z30" s="9" t="s">
        <v>4</v>
      </c>
    </row>
    <row r="31" spans="1:26" s="9" customFormat="1" ht="14.1" customHeight="1">
      <c r="A31" s="39">
        <v>27</v>
      </c>
      <c r="B31" s="14">
        <f t="shared" si="23"/>
        <v>3861</v>
      </c>
      <c r="C31" s="10">
        <f t="shared" si="24"/>
        <v>2970</v>
      </c>
      <c r="D31" s="11">
        <f t="shared" si="0"/>
        <v>6831</v>
      </c>
      <c r="E31" s="15">
        <f t="shared" si="25"/>
        <v>2648</v>
      </c>
      <c r="F31" s="10">
        <f t="shared" si="26"/>
        <v>2970</v>
      </c>
      <c r="G31" s="29">
        <f t="shared" si="2"/>
        <v>5618</v>
      </c>
      <c r="H31" s="34">
        <v>78</v>
      </c>
      <c r="I31" s="14">
        <f t="shared" si="18"/>
        <v>12144</v>
      </c>
      <c r="J31" s="16">
        <f t="shared" si="19"/>
        <v>9570</v>
      </c>
      <c r="K31" s="11">
        <f t="shared" si="5"/>
        <v>21714</v>
      </c>
      <c r="L31" s="15">
        <f t="shared" si="20"/>
        <v>14405</v>
      </c>
      <c r="M31" s="16">
        <f t="shared" si="21"/>
        <v>9570</v>
      </c>
      <c r="N31" s="29">
        <f t="shared" si="8"/>
        <v>23975</v>
      </c>
      <c r="O31" s="13">
        <v>128</v>
      </c>
      <c r="P31" s="14">
        <f t="shared" si="9"/>
        <v>23276</v>
      </c>
      <c r="Q31" s="16">
        <f t="shared" si="10"/>
        <v>19360</v>
      </c>
      <c r="R31" s="11">
        <f t="shared" si="11"/>
        <v>42636</v>
      </c>
      <c r="S31" s="15">
        <f t="shared" si="12"/>
        <v>28914</v>
      </c>
      <c r="T31" s="16">
        <f t="shared" si="13"/>
        <v>19360</v>
      </c>
      <c r="U31" s="17">
        <f t="shared" si="14"/>
        <v>48274</v>
      </c>
      <c r="X31" s="9" t="s">
        <v>25</v>
      </c>
      <c r="Y31" s="18">
        <v>302</v>
      </c>
      <c r="Z31" s="9" t="s">
        <v>4</v>
      </c>
    </row>
    <row r="32" spans="1:26" s="9" customFormat="1" ht="14.1" customHeight="1">
      <c r="A32" s="39">
        <v>28</v>
      </c>
      <c r="B32" s="14">
        <f t="shared" si="23"/>
        <v>4004</v>
      </c>
      <c r="C32" s="10">
        <f t="shared" si="24"/>
        <v>3080</v>
      </c>
      <c r="D32" s="11">
        <f t="shared" si="0"/>
        <v>7084</v>
      </c>
      <c r="E32" s="15">
        <f t="shared" si="25"/>
        <v>2818</v>
      </c>
      <c r="F32" s="10">
        <f t="shared" si="26"/>
        <v>3080</v>
      </c>
      <c r="G32" s="29">
        <f t="shared" si="2"/>
        <v>5898</v>
      </c>
      <c r="H32" s="34">
        <v>79</v>
      </c>
      <c r="I32" s="14">
        <f t="shared" si="18"/>
        <v>12342</v>
      </c>
      <c r="J32" s="16">
        <f t="shared" si="19"/>
        <v>9735</v>
      </c>
      <c r="K32" s="11">
        <f t="shared" si="5"/>
        <v>22077</v>
      </c>
      <c r="L32" s="15">
        <f t="shared" si="20"/>
        <v>14677</v>
      </c>
      <c r="M32" s="16">
        <f t="shared" si="21"/>
        <v>9735</v>
      </c>
      <c r="N32" s="29">
        <f t="shared" si="8"/>
        <v>24412</v>
      </c>
      <c r="O32" s="13">
        <v>129</v>
      </c>
      <c r="P32" s="14">
        <f t="shared" si="9"/>
        <v>23518</v>
      </c>
      <c r="Q32" s="16">
        <f t="shared" si="10"/>
        <v>19580</v>
      </c>
      <c r="R32" s="11">
        <f t="shared" si="11"/>
        <v>43098</v>
      </c>
      <c r="S32" s="15">
        <f t="shared" si="12"/>
        <v>29219</v>
      </c>
      <c r="T32" s="16">
        <f t="shared" si="13"/>
        <v>19580</v>
      </c>
      <c r="U32" s="17">
        <f t="shared" si="14"/>
        <v>48799</v>
      </c>
      <c r="X32" s="9" t="s">
        <v>13</v>
      </c>
      <c r="Y32" s="18">
        <v>317</v>
      </c>
      <c r="Z32" s="9" t="s">
        <v>4</v>
      </c>
    </row>
    <row r="33" spans="1:25" s="9" customFormat="1" ht="14.1" customHeight="1">
      <c r="A33" s="39">
        <v>29</v>
      </c>
      <c r="B33" s="14">
        <f t="shared" si="23"/>
        <v>4147</v>
      </c>
      <c r="C33" s="10">
        <f t="shared" si="24"/>
        <v>3190</v>
      </c>
      <c r="D33" s="11">
        <f t="shared" si="0"/>
        <v>7337</v>
      </c>
      <c r="E33" s="15">
        <f t="shared" si="25"/>
        <v>2987</v>
      </c>
      <c r="F33" s="10">
        <f t="shared" si="26"/>
        <v>3190</v>
      </c>
      <c r="G33" s="29">
        <f t="shared" si="2"/>
        <v>6177</v>
      </c>
      <c r="H33" s="34">
        <v>80</v>
      </c>
      <c r="I33" s="14">
        <f t="shared" si="18"/>
        <v>12540</v>
      </c>
      <c r="J33" s="16">
        <f t="shared" si="19"/>
        <v>9900</v>
      </c>
      <c r="K33" s="11">
        <f t="shared" si="5"/>
        <v>22440</v>
      </c>
      <c r="L33" s="15">
        <f t="shared" si="20"/>
        <v>14949</v>
      </c>
      <c r="M33" s="16">
        <f t="shared" si="21"/>
        <v>9900</v>
      </c>
      <c r="N33" s="29">
        <f t="shared" si="8"/>
        <v>24849</v>
      </c>
      <c r="O33" s="13">
        <v>130</v>
      </c>
      <c r="P33" s="14">
        <f t="shared" si="9"/>
        <v>23760</v>
      </c>
      <c r="Q33" s="16">
        <f t="shared" si="10"/>
        <v>19800</v>
      </c>
      <c r="R33" s="11">
        <f t="shared" si="11"/>
        <v>43560</v>
      </c>
      <c r="S33" s="15">
        <f t="shared" si="12"/>
        <v>29524</v>
      </c>
      <c r="T33" s="16">
        <f t="shared" si="13"/>
        <v>19800</v>
      </c>
      <c r="U33" s="17">
        <f t="shared" si="14"/>
        <v>49324</v>
      </c>
      <c r="Y33" s="18"/>
    </row>
    <row r="34" spans="1:25" s="9" customFormat="1" ht="14.1" customHeight="1">
      <c r="A34" s="39">
        <v>30</v>
      </c>
      <c r="B34" s="14">
        <f t="shared" si="23"/>
        <v>4290</v>
      </c>
      <c r="C34" s="10">
        <f t="shared" si="24"/>
        <v>3300</v>
      </c>
      <c r="D34" s="11">
        <f t="shared" si="0"/>
        <v>7590</v>
      </c>
      <c r="E34" s="15">
        <f t="shared" si="25"/>
        <v>3157</v>
      </c>
      <c r="F34" s="10">
        <f t="shared" si="26"/>
        <v>3300</v>
      </c>
      <c r="G34" s="29">
        <f t="shared" si="2"/>
        <v>6457</v>
      </c>
      <c r="H34" s="34">
        <v>81</v>
      </c>
      <c r="I34" s="14">
        <f t="shared" si="18"/>
        <v>12738</v>
      </c>
      <c r="J34" s="16">
        <f t="shared" si="19"/>
        <v>10065</v>
      </c>
      <c r="K34" s="11">
        <f t="shared" si="5"/>
        <v>22803</v>
      </c>
      <c r="L34" s="15">
        <f t="shared" si="20"/>
        <v>15220</v>
      </c>
      <c r="M34" s="16">
        <f t="shared" si="21"/>
        <v>10065</v>
      </c>
      <c r="N34" s="29">
        <f t="shared" si="8"/>
        <v>25285</v>
      </c>
      <c r="O34" s="13">
        <v>131</v>
      </c>
      <c r="P34" s="14">
        <f t="shared" si="9"/>
        <v>24002</v>
      </c>
      <c r="Q34" s="16">
        <f t="shared" si="10"/>
        <v>20020</v>
      </c>
      <c r="R34" s="11">
        <f t="shared" si="11"/>
        <v>44022</v>
      </c>
      <c r="S34" s="15">
        <f t="shared" si="12"/>
        <v>29828</v>
      </c>
      <c r="T34" s="16">
        <f t="shared" si="13"/>
        <v>20020</v>
      </c>
      <c r="U34" s="17">
        <f t="shared" si="14"/>
        <v>49848</v>
      </c>
    </row>
    <row r="35" spans="1:25" s="9" customFormat="1" ht="14.1" customHeight="1">
      <c r="A35" s="39">
        <v>31</v>
      </c>
      <c r="B35" s="14">
        <f t="shared" si="23"/>
        <v>4433</v>
      </c>
      <c r="C35" s="10">
        <f t="shared" si="24"/>
        <v>3410</v>
      </c>
      <c r="D35" s="11">
        <f t="shared" si="0"/>
        <v>7843</v>
      </c>
      <c r="E35" s="15">
        <f t="shared" si="25"/>
        <v>3326</v>
      </c>
      <c r="F35" s="10">
        <f t="shared" si="26"/>
        <v>3410</v>
      </c>
      <c r="G35" s="29">
        <f t="shared" si="2"/>
        <v>6736</v>
      </c>
      <c r="H35" s="34">
        <v>82</v>
      </c>
      <c r="I35" s="14">
        <f t="shared" si="18"/>
        <v>12936</v>
      </c>
      <c r="J35" s="16">
        <f t="shared" si="19"/>
        <v>10230</v>
      </c>
      <c r="K35" s="11">
        <f t="shared" si="5"/>
        <v>23166</v>
      </c>
      <c r="L35" s="15">
        <f t="shared" si="20"/>
        <v>15492</v>
      </c>
      <c r="M35" s="16">
        <f t="shared" si="21"/>
        <v>10230</v>
      </c>
      <c r="N35" s="29">
        <f t="shared" si="8"/>
        <v>25722</v>
      </c>
      <c r="O35" s="13">
        <v>132</v>
      </c>
      <c r="P35" s="14">
        <f t="shared" si="9"/>
        <v>24244</v>
      </c>
      <c r="Q35" s="16">
        <f t="shared" si="10"/>
        <v>20240</v>
      </c>
      <c r="R35" s="11">
        <f t="shared" si="11"/>
        <v>44484</v>
      </c>
      <c r="S35" s="15">
        <f t="shared" si="12"/>
        <v>30133</v>
      </c>
      <c r="T35" s="16">
        <f t="shared" si="13"/>
        <v>20240</v>
      </c>
      <c r="U35" s="17">
        <f t="shared" si="14"/>
        <v>50373</v>
      </c>
    </row>
    <row r="36" spans="1:25" s="9" customFormat="1" ht="14.1" customHeight="1">
      <c r="A36" s="39">
        <v>32</v>
      </c>
      <c r="B36" s="14">
        <f t="shared" si="23"/>
        <v>4576</v>
      </c>
      <c r="C36" s="10">
        <f t="shared" si="24"/>
        <v>3520</v>
      </c>
      <c r="D36" s="11">
        <f t="shared" ref="D36:D54" si="27">B36+C36</f>
        <v>8096</v>
      </c>
      <c r="E36" s="15">
        <f t="shared" si="25"/>
        <v>3495</v>
      </c>
      <c r="F36" s="10">
        <f t="shared" si="26"/>
        <v>3520</v>
      </c>
      <c r="G36" s="29">
        <f t="shared" ref="G36:G54" si="28">E36+F36</f>
        <v>7015</v>
      </c>
      <c r="H36" s="34">
        <v>83</v>
      </c>
      <c r="I36" s="14">
        <f t="shared" si="18"/>
        <v>13134</v>
      </c>
      <c r="J36" s="16">
        <f t="shared" si="19"/>
        <v>10395</v>
      </c>
      <c r="K36" s="11">
        <f t="shared" ref="K36:K53" si="29">I36+J36</f>
        <v>23529</v>
      </c>
      <c r="L36" s="15">
        <f t="shared" si="20"/>
        <v>15764</v>
      </c>
      <c r="M36" s="16">
        <f t="shared" si="21"/>
        <v>10395</v>
      </c>
      <c r="N36" s="29">
        <f t="shared" ref="N36:N53" si="30">L36+M36</f>
        <v>26159</v>
      </c>
      <c r="O36" s="13">
        <v>133</v>
      </c>
      <c r="P36" s="14">
        <f t="shared" ref="P36:P53" si="31">ROUNDDOWN(($Y$11*20+$Y$12*40+$Y$13*40+$Y$14*(O36-100)+$Y$10)*1.1,0)</f>
        <v>24486</v>
      </c>
      <c r="Q36" s="16">
        <f t="shared" ref="Q36:Q53" si="32">ROUNDDOWN(($Y$18*20+$Y$19*40+$Y$20*40+$Y$21*(O36-100)+$Y$17)*1.1,0)</f>
        <v>20460</v>
      </c>
      <c r="R36" s="11">
        <f t="shared" ref="R36:R53" si="33">P36+Q36</f>
        <v>44946</v>
      </c>
      <c r="S36" s="15">
        <f t="shared" ref="S36:S53" si="34">ROUNDDOWN(($Y$26*8+$Y$27*20+$Y$28*20+$Y$29*40+$Y$30*(O36-100)+$Y$25)*1.1,0)</f>
        <v>30438</v>
      </c>
      <c r="T36" s="16">
        <f t="shared" ref="T36:T53" si="35">ROUNDDOWN(($Y$18*20+$Y$19*40+$Y$20*40+$Y$21*(O36-100)+$Y$17)*1.1,0)</f>
        <v>20460</v>
      </c>
      <c r="U36" s="17">
        <f t="shared" ref="U36:U53" si="36">S36+T36</f>
        <v>50898</v>
      </c>
    </row>
    <row r="37" spans="1:25" s="9" customFormat="1" ht="14.1" customHeight="1">
      <c r="A37" s="39">
        <v>33</v>
      </c>
      <c r="B37" s="14">
        <f t="shared" si="23"/>
        <v>4719</v>
      </c>
      <c r="C37" s="10">
        <f t="shared" si="24"/>
        <v>3630</v>
      </c>
      <c r="D37" s="11">
        <f t="shared" si="27"/>
        <v>8349</v>
      </c>
      <c r="E37" s="15">
        <f t="shared" si="25"/>
        <v>3665</v>
      </c>
      <c r="F37" s="10">
        <f t="shared" si="26"/>
        <v>3630</v>
      </c>
      <c r="G37" s="29">
        <f t="shared" si="28"/>
        <v>7295</v>
      </c>
      <c r="H37" s="34">
        <v>84</v>
      </c>
      <c r="I37" s="14">
        <f t="shared" si="18"/>
        <v>13332</v>
      </c>
      <c r="J37" s="16">
        <f t="shared" si="19"/>
        <v>10560</v>
      </c>
      <c r="K37" s="11">
        <f t="shared" si="29"/>
        <v>23892</v>
      </c>
      <c r="L37" s="15">
        <f t="shared" si="20"/>
        <v>16035</v>
      </c>
      <c r="M37" s="16">
        <f t="shared" si="21"/>
        <v>10560</v>
      </c>
      <c r="N37" s="29">
        <f t="shared" si="30"/>
        <v>26595</v>
      </c>
      <c r="O37" s="13">
        <v>134</v>
      </c>
      <c r="P37" s="14">
        <f t="shared" si="31"/>
        <v>24728</v>
      </c>
      <c r="Q37" s="16">
        <f t="shared" si="32"/>
        <v>20680</v>
      </c>
      <c r="R37" s="11">
        <f t="shared" si="33"/>
        <v>45408</v>
      </c>
      <c r="S37" s="15">
        <f t="shared" si="34"/>
        <v>30742</v>
      </c>
      <c r="T37" s="16">
        <f t="shared" si="35"/>
        <v>20680</v>
      </c>
      <c r="U37" s="17">
        <f t="shared" si="36"/>
        <v>51422</v>
      </c>
    </row>
    <row r="38" spans="1:25" s="9" customFormat="1" ht="14.1" customHeight="1">
      <c r="A38" s="39">
        <v>34</v>
      </c>
      <c r="B38" s="14">
        <f t="shared" si="23"/>
        <v>4862</v>
      </c>
      <c r="C38" s="10">
        <f t="shared" si="24"/>
        <v>3740</v>
      </c>
      <c r="D38" s="11">
        <f t="shared" si="27"/>
        <v>8602</v>
      </c>
      <c r="E38" s="15">
        <f t="shared" si="25"/>
        <v>3834</v>
      </c>
      <c r="F38" s="10">
        <f t="shared" si="26"/>
        <v>3740</v>
      </c>
      <c r="G38" s="29">
        <f t="shared" si="28"/>
        <v>7574</v>
      </c>
      <c r="H38" s="34">
        <v>85</v>
      </c>
      <c r="I38" s="14">
        <f t="shared" si="18"/>
        <v>13530</v>
      </c>
      <c r="J38" s="16">
        <f t="shared" si="19"/>
        <v>10725</v>
      </c>
      <c r="K38" s="11">
        <f t="shared" si="29"/>
        <v>24255</v>
      </c>
      <c r="L38" s="15">
        <f t="shared" si="20"/>
        <v>16307</v>
      </c>
      <c r="M38" s="16">
        <f t="shared" si="21"/>
        <v>10725</v>
      </c>
      <c r="N38" s="29">
        <f t="shared" si="30"/>
        <v>27032</v>
      </c>
      <c r="O38" s="13">
        <v>135</v>
      </c>
      <c r="P38" s="14">
        <f t="shared" si="31"/>
        <v>24970</v>
      </c>
      <c r="Q38" s="16">
        <f t="shared" si="32"/>
        <v>20900</v>
      </c>
      <c r="R38" s="11">
        <f t="shared" si="33"/>
        <v>45870</v>
      </c>
      <c r="S38" s="15">
        <f t="shared" si="34"/>
        <v>31047</v>
      </c>
      <c r="T38" s="16">
        <f t="shared" si="35"/>
        <v>20900</v>
      </c>
      <c r="U38" s="17">
        <f t="shared" si="36"/>
        <v>51947</v>
      </c>
    </row>
    <row r="39" spans="1:25" s="9" customFormat="1" ht="14.1" customHeight="1">
      <c r="A39" s="39">
        <v>35</v>
      </c>
      <c r="B39" s="14">
        <f t="shared" si="23"/>
        <v>5005</v>
      </c>
      <c r="C39" s="10">
        <f t="shared" si="24"/>
        <v>3850</v>
      </c>
      <c r="D39" s="11">
        <f t="shared" si="27"/>
        <v>8855</v>
      </c>
      <c r="E39" s="15">
        <f t="shared" si="25"/>
        <v>4004</v>
      </c>
      <c r="F39" s="10">
        <f t="shared" si="26"/>
        <v>3850</v>
      </c>
      <c r="G39" s="29">
        <f t="shared" si="28"/>
        <v>7854</v>
      </c>
      <c r="H39" s="34">
        <v>86</v>
      </c>
      <c r="I39" s="14">
        <f t="shared" si="18"/>
        <v>13728</v>
      </c>
      <c r="J39" s="16">
        <f t="shared" si="19"/>
        <v>10890</v>
      </c>
      <c r="K39" s="11">
        <f t="shared" si="29"/>
        <v>24618</v>
      </c>
      <c r="L39" s="15">
        <f t="shared" si="20"/>
        <v>16579</v>
      </c>
      <c r="M39" s="16">
        <f t="shared" si="21"/>
        <v>10890</v>
      </c>
      <c r="N39" s="29">
        <f t="shared" si="30"/>
        <v>27469</v>
      </c>
      <c r="O39" s="13">
        <v>136</v>
      </c>
      <c r="P39" s="14">
        <f t="shared" si="31"/>
        <v>25212</v>
      </c>
      <c r="Q39" s="16">
        <f t="shared" si="32"/>
        <v>21120</v>
      </c>
      <c r="R39" s="11">
        <f t="shared" si="33"/>
        <v>46332</v>
      </c>
      <c r="S39" s="15">
        <f t="shared" si="34"/>
        <v>31352</v>
      </c>
      <c r="T39" s="16">
        <f t="shared" si="35"/>
        <v>21120</v>
      </c>
      <c r="U39" s="17">
        <f t="shared" si="36"/>
        <v>52472</v>
      </c>
    </row>
    <row r="40" spans="1:25" s="9" customFormat="1" ht="14.1" customHeight="1">
      <c r="A40" s="39">
        <v>36</v>
      </c>
      <c r="B40" s="14">
        <f t="shared" si="23"/>
        <v>5148</v>
      </c>
      <c r="C40" s="10">
        <f t="shared" si="24"/>
        <v>3960</v>
      </c>
      <c r="D40" s="11">
        <f t="shared" si="27"/>
        <v>9108</v>
      </c>
      <c r="E40" s="15">
        <f t="shared" si="25"/>
        <v>4173</v>
      </c>
      <c r="F40" s="10">
        <f t="shared" si="26"/>
        <v>3960</v>
      </c>
      <c r="G40" s="29">
        <f t="shared" si="28"/>
        <v>8133</v>
      </c>
      <c r="H40" s="34">
        <v>87</v>
      </c>
      <c r="I40" s="14">
        <f t="shared" si="18"/>
        <v>13926</v>
      </c>
      <c r="J40" s="16">
        <f t="shared" si="19"/>
        <v>11055</v>
      </c>
      <c r="K40" s="11">
        <f t="shared" si="29"/>
        <v>24981</v>
      </c>
      <c r="L40" s="15">
        <f t="shared" si="20"/>
        <v>16850</v>
      </c>
      <c r="M40" s="16">
        <f t="shared" si="21"/>
        <v>11055</v>
      </c>
      <c r="N40" s="29">
        <f t="shared" si="30"/>
        <v>27905</v>
      </c>
      <c r="O40" s="13">
        <v>137</v>
      </c>
      <c r="P40" s="14">
        <f t="shared" si="31"/>
        <v>25454</v>
      </c>
      <c r="Q40" s="16">
        <f t="shared" si="32"/>
        <v>21340</v>
      </c>
      <c r="R40" s="11">
        <f t="shared" si="33"/>
        <v>46794</v>
      </c>
      <c r="S40" s="15">
        <f t="shared" si="34"/>
        <v>31656</v>
      </c>
      <c r="T40" s="16">
        <f t="shared" si="35"/>
        <v>21340</v>
      </c>
      <c r="U40" s="17">
        <f t="shared" si="36"/>
        <v>52996</v>
      </c>
    </row>
    <row r="41" spans="1:25" s="9" customFormat="1" ht="14.1" customHeight="1">
      <c r="A41" s="39">
        <v>37</v>
      </c>
      <c r="B41" s="14">
        <f t="shared" si="23"/>
        <v>5291</v>
      </c>
      <c r="C41" s="10">
        <f t="shared" si="24"/>
        <v>4070</v>
      </c>
      <c r="D41" s="11">
        <f t="shared" si="27"/>
        <v>9361</v>
      </c>
      <c r="E41" s="15">
        <f t="shared" si="25"/>
        <v>4342</v>
      </c>
      <c r="F41" s="10">
        <f t="shared" si="26"/>
        <v>4070</v>
      </c>
      <c r="G41" s="29">
        <f t="shared" si="28"/>
        <v>8412</v>
      </c>
      <c r="H41" s="34">
        <v>88</v>
      </c>
      <c r="I41" s="14">
        <f t="shared" si="18"/>
        <v>14124</v>
      </c>
      <c r="J41" s="16">
        <f t="shared" si="19"/>
        <v>11220</v>
      </c>
      <c r="K41" s="11">
        <f t="shared" si="29"/>
        <v>25344</v>
      </c>
      <c r="L41" s="15">
        <f t="shared" si="20"/>
        <v>17122</v>
      </c>
      <c r="M41" s="16">
        <f t="shared" si="21"/>
        <v>11220</v>
      </c>
      <c r="N41" s="29">
        <f t="shared" si="30"/>
        <v>28342</v>
      </c>
      <c r="O41" s="13">
        <v>138</v>
      </c>
      <c r="P41" s="14">
        <f t="shared" si="31"/>
        <v>25696</v>
      </c>
      <c r="Q41" s="16">
        <f t="shared" si="32"/>
        <v>21560</v>
      </c>
      <c r="R41" s="11">
        <f t="shared" si="33"/>
        <v>47256</v>
      </c>
      <c r="S41" s="15">
        <f t="shared" si="34"/>
        <v>31961</v>
      </c>
      <c r="T41" s="16">
        <f t="shared" si="35"/>
        <v>21560</v>
      </c>
      <c r="U41" s="17">
        <f t="shared" si="36"/>
        <v>53521</v>
      </c>
    </row>
    <row r="42" spans="1:25" s="9" customFormat="1" ht="14.1" customHeight="1">
      <c r="A42" s="39">
        <v>38</v>
      </c>
      <c r="B42" s="14">
        <f t="shared" si="23"/>
        <v>5434</v>
      </c>
      <c r="C42" s="10">
        <f t="shared" si="24"/>
        <v>4180</v>
      </c>
      <c r="D42" s="11">
        <f t="shared" si="27"/>
        <v>9614</v>
      </c>
      <c r="E42" s="15">
        <f t="shared" si="25"/>
        <v>4512</v>
      </c>
      <c r="F42" s="10">
        <f t="shared" si="26"/>
        <v>4180</v>
      </c>
      <c r="G42" s="29">
        <f t="shared" si="28"/>
        <v>8692</v>
      </c>
      <c r="H42" s="34">
        <v>89</v>
      </c>
      <c r="I42" s="14">
        <f t="shared" si="18"/>
        <v>14322</v>
      </c>
      <c r="J42" s="16">
        <f t="shared" si="19"/>
        <v>11385</v>
      </c>
      <c r="K42" s="11">
        <f t="shared" si="29"/>
        <v>25707</v>
      </c>
      <c r="L42" s="15">
        <f t="shared" si="20"/>
        <v>17394</v>
      </c>
      <c r="M42" s="16">
        <f t="shared" si="21"/>
        <v>11385</v>
      </c>
      <c r="N42" s="29">
        <f t="shared" si="30"/>
        <v>28779</v>
      </c>
      <c r="O42" s="13">
        <v>139</v>
      </c>
      <c r="P42" s="14">
        <f t="shared" si="31"/>
        <v>25938</v>
      </c>
      <c r="Q42" s="16">
        <f t="shared" si="32"/>
        <v>21780</v>
      </c>
      <c r="R42" s="11">
        <f t="shared" si="33"/>
        <v>47718</v>
      </c>
      <c r="S42" s="15">
        <f t="shared" si="34"/>
        <v>32266</v>
      </c>
      <c r="T42" s="16">
        <f t="shared" si="35"/>
        <v>21780</v>
      </c>
      <c r="U42" s="17">
        <f t="shared" si="36"/>
        <v>54046</v>
      </c>
    </row>
    <row r="43" spans="1:25" s="9" customFormat="1" ht="14.1" customHeight="1">
      <c r="A43" s="39">
        <v>39</v>
      </c>
      <c r="B43" s="14">
        <f t="shared" si="23"/>
        <v>5577</v>
      </c>
      <c r="C43" s="10">
        <f t="shared" si="24"/>
        <v>4290</v>
      </c>
      <c r="D43" s="11">
        <f t="shared" si="27"/>
        <v>9867</v>
      </c>
      <c r="E43" s="15">
        <f t="shared" si="25"/>
        <v>4681</v>
      </c>
      <c r="F43" s="10">
        <f t="shared" si="26"/>
        <v>4290</v>
      </c>
      <c r="G43" s="29">
        <f t="shared" si="28"/>
        <v>8971</v>
      </c>
      <c r="H43" s="34">
        <v>90</v>
      </c>
      <c r="I43" s="14">
        <f t="shared" si="18"/>
        <v>14520</v>
      </c>
      <c r="J43" s="16">
        <f t="shared" si="19"/>
        <v>11550</v>
      </c>
      <c r="K43" s="11">
        <f t="shared" si="29"/>
        <v>26070</v>
      </c>
      <c r="L43" s="15">
        <f t="shared" si="20"/>
        <v>17666</v>
      </c>
      <c r="M43" s="16">
        <f t="shared" si="21"/>
        <v>11550</v>
      </c>
      <c r="N43" s="29">
        <f t="shared" si="30"/>
        <v>29216</v>
      </c>
      <c r="O43" s="13">
        <v>140</v>
      </c>
      <c r="P43" s="14">
        <f t="shared" si="31"/>
        <v>26180</v>
      </c>
      <c r="Q43" s="16">
        <f t="shared" si="32"/>
        <v>22000</v>
      </c>
      <c r="R43" s="11">
        <f t="shared" si="33"/>
        <v>48180</v>
      </c>
      <c r="S43" s="15">
        <f t="shared" si="34"/>
        <v>32571</v>
      </c>
      <c r="T43" s="16">
        <f t="shared" si="35"/>
        <v>22000</v>
      </c>
      <c r="U43" s="17">
        <f t="shared" si="36"/>
        <v>54571</v>
      </c>
    </row>
    <row r="44" spans="1:25" s="9" customFormat="1" ht="14.1" customHeight="1">
      <c r="A44" s="39">
        <v>40</v>
      </c>
      <c r="B44" s="14">
        <f t="shared" si="23"/>
        <v>5720</v>
      </c>
      <c r="C44" s="10">
        <f t="shared" si="24"/>
        <v>4400</v>
      </c>
      <c r="D44" s="11">
        <f t="shared" si="27"/>
        <v>10120</v>
      </c>
      <c r="E44" s="15">
        <f t="shared" si="25"/>
        <v>4851</v>
      </c>
      <c r="F44" s="10">
        <f t="shared" si="26"/>
        <v>4400</v>
      </c>
      <c r="G44" s="29">
        <f t="shared" si="28"/>
        <v>9251</v>
      </c>
      <c r="H44" s="34">
        <v>91</v>
      </c>
      <c r="I44" s="14">
        <f t="shared" si="18"/>
        <v>14718</v>
      </c>
      <c r="J44" s="16">
        <f t="shared" si="19"/>
        <v>11715</v>
      </c>
      <c r="K44" s="11">
        <f t="shared" si="29"/>
        <v>26433</v>
      </c>
      <c r="L44" s="15">
        <f t="shared" si="20"/>
        <v>17937</v>
      </c>
      <c r="M44" s="16">
        <f t="shared" si="21"/>
        <v>11715</v>
      </c>
      <c r="N44" s="29">
        <f t="shared" si="30"/>
        <v>29652</v>
      </c>
      <c r="O44" s="13">
        <v>141</v>
      </c>
      <c r="P44" s="14">
        <f t="shared" si="31"/>
        <v>26422</v>
      </c>
      <c r="Q44" s="16">
        <f t="shared" si="32"/>
        <v>22220</v>
      </c>
      <c r="R44" s="11">
        <f t="shared" si="33"/>
        <v>48642</v>
      </c>
      <c r="S44" s="15">
        <f t="shared" si="34"/>
        <v>32875</v>
      </c>
      <c r="T44" s="16">
        <f t="shared" si="35"/>
        <v>22220</v>
      </c>
      <c r="U44" s="17">
        <f t="shared" si="36"/>
        <v>55095</v>
      </c>
    </row>
    <row r="45" spans="1:25" s="9" customFormat="1" ht="14.1" customHeight="1">
      <c r="A45" s="39">
        <v>41</v>
      </c>
      <c r="B45" s="14">
        <f t="shared" si="23"/>
        <v>5863</v>
      </c>
      <c r="C45" s="10">
        <f t="shared" si="24"/>
        <v>4510</v>
      </c>
      <c r="D45" s="11">
        <f t="shared" si="27"/>
        <v>10373</v>
      </c>
      <c r="E45" s="15">
        <f t="shared" ref="E45:E54" si="37">ROUNDDOWN(($Y$26*8+$Y$27*20+$Y$28*(A45-40)+$Y$25)*1.1,0)</f>
        <v>5084</v>
      </c>
      <c r="F45" s="10">
        <f t="shared" si="26"/>
        <v>4510</v>
      </c>
      <c r="G45" s="29">
        <f t="shared" si="28"/>
        <v>9594</v>
      </c>
      <c r="H45" s="34">
        <v>92</v>
      </c>
      <c r="I45" s="14">
        <f t="shared" si="18"/>
        <v>14916</v>
      </c>
      <c r="J45" s="16">
        <f t="shared" si="19"/>
        <v>11880</v>
      </c>
      <c r="K45" s="11">
        <f t="shared" si="29"/>
        <v>26796</v>
      </c>
      <c r="L45" s="15">
        <f t="shared" si="20"/>
        <v>18209</v>
      </c>
      <c r="M45" s="16">
        <f t="shared" si="21"/>
        <v>11880</v>
      </c>
      <c r="N45" s="29">
        <f t="shared" si="30"/>
        <v>30089</v>
      </c>
      <c r="O45" s="13">
        <v>142</v>
      </c>
      <c r="P45" s="14">
        <f t="shared" si="31"/>
        <v>26664</v>
      </c>
      <c r="Q45" s="16">
        <f t="shared" si="32"/>
        <v>22440</v>
      </c>
      <c r="R45" s="11">
        <f t="shared" si="33"/>
        <v>49104</v>
      </c>
      <c r="S45" s="15">
        <f t="shared" si="34"/>
        <v>33180</v>
      </c>
      <c r="T45" s="16">
        <f t="shared" si="35"/>
        <v>22440</v>
      </c>
      <c r="U45" s="17">
        <f t="shared" si="36"/>
        <v>55620</v>
      </c>
    </row>
    <row r="46" spans="1:25" s="9" customFormat="1" ht="14.1" customHeight="1">
      <c r="A46" s="39">
        <v>42</v>
      </c>
      <c r="B46" s="14">
        <f t="shared" si="23"/>
        <v>6006</v>
      </c>
      <c r="C46" s="10">
        <f t="shared" si="24"/>
        <v>4620</v>
      </c>
      <c r="D46" s="11">
        <f t="shared" si="27"/>
        <v>10626</v>
      </c>
      <c r="E46" s="15">
        <f t="shared" si="37"/>
        <v>5317</v>
      </c>
      <c r="F46" s="10">
        <f t="shared" si="26"/>
        <v>4620</v>
      </c>
      <c r="G46" s="29">
        <f t="shared" si="28"/>
        <v>9937</v>
      </c>
      <c r="H46" s="34">
        <v>93</v>
      </c>
      <c r="I46" s="14">
        <f t="shared" si="18"/>
        <v>15114</v>
      </c>
      <c r="J46" s="16">
        <f t="shared" si="19"/>
        <v>12045</v>
      </c>
      <c r="K46" s="11">
        <f t="shared" si="29"/>
        <v>27159</v>
      </c>
      <c r="L46" s="15">
        <f t="shared" si="20"/>
        <v>18481</v>
      </c>
      <c r="M46" s="16">
        <f t="shared" si="21"/>
        <v>12045</v>
      </c>
      <c r="N46" s="29">
        <f t="shared" si="30"/>
        <v>30526</v>
      </c>
      <c r="O46" s="13">
        <v>143</v>
      </c>
      <c r="P46" s="14">
        <f t="shared" si="31"/>
        <v>26906</v>
      </c>
      <c r="Q46" s="16">
        <f t="shared" si="32"/>
        <v>22660</v>
      </c>
      <c r="R46" s="11">
        <f t="shared" si="33"/>
        <v>49566</v>
      </c>
      <c r="S46" s="15">
        <f t="shared" si="34"/>
        <v>33485</v>
      </c>
      <c r="T46" s="16">
        <f t="shared" si="35"/>
        <v>22660</v>
      </c>
      <c r="U46" s="17">
        <f t="shared" si="36"/>
        <v>56145</v>
      </c>
    </row>
    <row r="47" spans="1:25" s="9" customFormat="1" ht="14.1" customHeight="1">
      <c r="A47" s="39">
        <v>43</v>
      </c>
      <c r="B47" s="14">
        <f t="shared" si="23"/>
        <v>6149</v>
      </c>
      <c r="C47" s="10">
        <f t="shared" si="24"/>
        <v>4730</v>
      </c>
      <c r="D47" s="11">
        <f t="shared" si="27"/>
        <v>10879</v>
      </c>
      <c r="E47" s="15">
        <f t="shared" si="37"/>
        <v>5550</v>
      </c>
      <c r="F47" s="10">
        <f t="shared" si="26"/>
        <v>4730</v>
      </c>
      <c r="G47" s="29">
        <f t="shared" si="28"/>
        <v>10280</v>
      </c>
      <c r="H47" s="34">
        <v>94</v>
      </c>
      <c r="I47" s="14">
        <f t="shared" si="18"/>
        <v>15312</v>
      </c>
      <c r="J47" s="16">
        <f t="shared" si="19"/>
        <v>12210</v>
      </c>
      <c r="K47" s="11">
        <f t="shared" si="29"/>
        <v>27522</v>
      </c>
      <c r="L47" s="15">
        <f t="shared" si="20"/>
        <v>18752</v>
      </c>
      <c r="M47" s="16">
        <f t="shared" si="21"/>
        <v>12210</v>
      </c>
      <c r="N47" s="29">
        <f t="shared" si="30"/>
        <v>30962</v>
      </c>
      <c r="O47" s="13">
        <v>144</v>
      </c>
      <c r="P47" s="14">
        <f t="shared" si="31"/>
        <v>27148</v>
      </c>
      <c r="Q47" s="16">
        <f t="shared" si="32"/>
        <v>22880</v>
      </c>
      <c r="R47" s="11">
        <f t="shared" si="33"/>
        <v>50028</v>
      </c>
      <c r="S47" s="15">
        <f t="shared" si="34"/>
        <v>33789</v>
      </c>
      <c r="T47" s="16">
        <f t="shared" si="35"/>
        <v>22880</v>
      </c>
      <c r="U47" s="17">
        <f t="shared" si="36"/>
        <v>56669</v>
      </c>
    </row>
    <row r="48" spans="1:25" s="9" customFormat="1" ht="14.1" customHeight="1">
      <c r="A48" s="39">
        <v>44</v>
      </c>
      <c r="B48" s="14">
        <f t="shared" si="23"/>
        <v>6292</v>
      </c>
      <c r="C48" s="10">
        <f t="shared" si="24"/>
        <v>4840</v>
      </c>
      <c r="D48" s="11">
        <f t="shared" si="27"/>
        <v>11132</v>
      </c>
      <c r="E48" s="15">
        <f t="shared" si="37"/>
        <v>5783</v>
      </c>
      <c r="F48" s="10">
        <f t="shared" si="26"/>
        <v>4840</v>
      </c>
      <c r="G48" s="29">
        <f t="shared" si="28"/>
        <v>10623</v>
      </c>
      <c r="H48" s="34">
        <v>95</v>
      </c>
      <c r="I48" s="14">
        <f t="shared" si="18"/>
        <v>15510</v>
      </c>
      <c r="J48" s="16">
        <f t="shared" si="19"/>
        <v>12375</v>
      </c>
      <c r="K48" s="11">
        <f t="shared" si="29"/>
        <v>27885</v>
      </c>
      <c r="L48" s="15">
        <f t="shared" si="20"/>
        <v>19024</v>
      </c>
      <c r="M48" s="16">
        <f t="shared" si="21"/>
        <v>12375</v>
      </c>
      <c r="N48" s="29">
        <f t="shared" si="30"/>
        <v>31399</v>
      </c>
      <c r="O48" s="13">
        <v>145</v>
      </c>
      <c r="P48" s="14">
        <f t="shared" si="31"/>
        <v>27390</v>
      </c>
      <c r="Q48" s="16">
        <f t="shared" si="32"/>
        <v>23100</v>
      </c>
      <c r="R48" s="11">
        <f t="shared" si="33"/>
        <v>50490</v>
      </c>
      <c r="S48" s="15">
        <f t="shared" si="34"/>
        <v>34094</v>
      </c>
      <c r="T48" s="16">
        <f t="shared" si="35"/>
        <v>23100</v>
      </c>
      <c r="U48" s="17">
        <f t="shared" si="36"/>
        <v>57194</v>
      </c>
    </row>
    <row r="49" spans="1:21" s="9" customFormat="1" ht="14.1" customHeight="1">
      <c r="A49" s="39">
        <v>45</v>
      </c>
      <c r="B49" s="14">
        <f t="shared" si="23"/>
        <v>6435</v>
      </c>
      <c r="C49" s="10">
        <f t="shared" si="24"/>
        <v>4950</v>
      </c>
      <c r="D49" s="11">
        <f t="shared" si="27"/>
        <v>11385</v>
      </c>
      <c r="E49" s="15">
        <f t="shared" si="37"/>
        <v>6017</v>
      </c>
      <c r="F49" s="10">
        <f t="shared" si="26"/>
        <v>4950</v>
      </c>
      <c r="G49" s="29">
        <f t="shared" si="28"/>
        <v>10967</v>
      </c>
      <c r="H49" s="34">
        <v>96</v>
      </c>
      <c r="I49" s="14">
        <f t="shared" si="18"/>
        <v>15708</v>
      </c>
      <c r="J49" s="16">
        <f t="shared" si="19"/>
        <v>12540</v>
      </c>
      <c r="K49" s="11">
        <f t="shared" si="29"/>
        <v>28248</v>
      </c>
      <c r="L49" s="15">
        <f t="shared" si="20"/>
        <v>19296</v>
      </c>
      <c r="M49" s="16">
        <f t="shared" si="21"/>
        <v>12540</v>
      </c>
      <c r="N49" s="29">
        <f t="shared" si="30"/>
        <v>31836</v>
      </c>
      <c r="O49" s="13">
        <v>146</v>
      </c>
      <c r="P49" s="14">
        <f t="shared" si="31"/>
        <v>27632</v>
      </c>
      <c r="Q49" s="16">
        <f t="shared" si="32"/>
        <v>23320</v>
      </c>
      <c r="R49" s="11">
        <f t="shared" si="33"/>
        <v>50952</v>
      </c>
      <c r="S49" s="15">
        <f t="shared" si="34"/>
        <v>34399</v>
      </c>
      <c r="T49" s="16">
        <f t="shared" si="35"/>
        <v>23320</v>
      </c>
      <c r="U49" s="17">
        <f t="shared" si="36"/>
        <v>57719</v>
      </c>
    </row>
    <row r="50" spans="1:21" s="9" customFormat="1" ht="14.1" customHeight="1">
      <c r="A50" s="39">
        <v>46</v>
      </c>
      <c r="B50" s="14">
        <f t="shared" si="23"/>
        <v>6578</v>
      </c>
      <c r="C50" s="10">
        <f t="shared" si="24"/>
        <v>5060</v>
      </c>
      <c r="D50" s="11">
        <f t="shared" si="27"/>
        <v>11638</v>
      </c>
      <c r="E50" s="15">
        <f t="shared" si="37"/>
        <v>6250</v>
      </c>
      <c r="F50" s="10">
        <f t="shared" si="26"/>
        <v>5060</v>
      </c>
      <c r="G50" s="29">
        <f t="shared" si="28"/>
        <v>11310</v>
      </c>
      <c r="H50" s="34">
        <v>97</v>
      </c>
      <c r="I50" s="14">
        <f t="shared" si="18"/>
        <v>15906</v>
      </c>
      <c r="J50" s="16">
        <f t="shared" si="19"/>
        <v>12705</v>
      </c>
      <c r="K50" s="11">
        <f t="shared" si="29"/>
        <v>28611</v>
      </c>
      <c r="L50" s="15">
        <f t="shared" si="20"/>
        <v>19567</v>
      </c>
      <c r="M50" s="16">
        <f t="shared" si="21"/>
        <v>12705</v>
      </c>
      <c r="N50" s="29">
        <f t="shared" si="30"/>
        <v>32272</v>
      </c>
      <c r="O50" s="13">
        <v>147</v>
      </c>
      <c r="P50" s="14">
        <f t="shared" si="31"/>
        <v>27874</v>
      </c>
      <c r="Q50" s="16">
        <f t="shared" si="32"/>
        <v>23540</v>
      </c>
      <c r="R50" s="11">
        <f t="shared" si="33"/>
        <v>51414</v>
      </c>
      <c r="S50" s="15">
        <f t="shared" si="34"/>
        <v>34703</v>
      </c>
      <c r="T50" s="16">
        <f t="shared" si="35"/>
        <v>23540</v>
      </c>
      <c r="U50" s="17">
        <f t="shared" si="36"/>
        <v>58243</v>
      </c>
    </row>
    <row r="51" spans="1:21" s="9" customFormat="1" ht="14.1" customHeight="1">
      <c r="A51" s="39">
        <v>47</v>
      </c>
      <c r="B51" s="14">
        <f t="shared" si="23"/>
        <v>6721</v>
      </c>
      <c r="C51" s="10">
        <f t="shared" si="24"/>
        <v>5170</v>
      </c>
      <c r="D51" s="11">
        <f t="shared" si="27"/>
        <v>11891</v>
      </c>
      <c r="E51" s="15">
        <f t="shared" si="37"/>
        <v>6483</v>
      </c>
      <c r="F51" s="10">
        <f t="shared" si="26"/>
        <v>5170</v>
      </c>
      <c r="G51" s="29">
        <f t="shared" si="28"/>
        <v>11653</v>
      </c>
      <c r="H51" s="34">
        <v>98</v>
      </c>
      <c r="I51" s="14">
        <f t="shared" si="18"/>
        <v>16104</v>
      </c>
      <c r="J51" s="16">
        <f t="shared" si="19"/>
        <v>12870</v>
      </c>
      <c r="K51" s="11">
        <f t="shared" si="29"/>
        <v>28974</v>
      </c>
      <c r="L51" s="15">
        <f t="shared" si="20"/>
        <v>19839</v>
      </c>
      <c r="M51" s="16">
        <f t="shared" si="21"/>
        <v>12870</v>
      </c>
      <c r="N51" s="29">
        <f t="shared" si="30"/>
        <v>32709</v>
      </c>
      <c r="O51" s="13">
        <v>148</v>
      </c>
      <c r="P51" s="14">
        <f t="shared" si="31"/>
        <v>28116</v>
      </c>
      <c r="Q51" s="16">
        <f t="shared" si="32"/>
        <v>23760</v>
      </c>
      <c r="R51" s="11">
        <f t="shared" si="33"/>
        <v>51876</v>
      </c>
      <c r="S51" s="15">
        <f t="shared" si="34"/>
        <v>35008</v>
      </c>
      <c r="T51" s="16">
        <f t="shared" si="35"/>
        <v>23760</v>
      </c>
      <c r="U51" s="17">
        <f t="shared" si="36"/>
        <v>58768</v>
      </c>
    </row>
    <row r="52" spans="1:21" s="9" customFormat="1" ht="14.1" customHeight="1">
      <c r="A52" s="39">
        <v>48</v>
      </c>
      <c r="B52" s="14">
        <f t="shared" si="23"/>
        <v>6864</v>
      </c>
      <c r="C52" s="10">
        <f t="shared" si="24"/>
        <v>5280</v>
      </c>
      <c r="D52" s="11">
        <f t="shared" si="27"/>
        <v>12144</v>
      </c>
      <c r="E52" s="15">
        <f t="shared" si="37"/>
        <v>6716</v>
      </c>
      <c r="F52" s="10">
        <f t="shared" si="26"/>
        <v>5280</v>
      </c>
      <c r="G52" s="29">
        <f t="shared" si="28"/>
        <v>11996</v>
      </c>
      <c r="H52" s="34">
        <v>99</v>
      </c>
      <c r="I52" s="14">
        <f t="shared" si="18"/>
        <v>16302</v>
      </c>
      <c r="J52" s="16">
        <f t="shared" si="19"/>
        <v>13035</v>
      </c>
      <c r="K52" s="11">
        <f t="shared" si="29"/>
        <v>29337</v>
      </c>
      <c r="L52" s="15">
        <f t="shared" si="20"/>
        <v>20111</v>
      </c>
      <c r="M52" s="16">
        <f t="shared" si="21"/>
        <v>13035</v>
      </c>
      <c r="N52" s="29">
        <f t="shared" si="30"/>
        <v>33146</v>
      </c>
      <c r="O52" s="13">
        <v>149</v>
      </c>
      <c r="P52" s="14">
        <f t="shared" si="31"/>
        <v>28358</v>
      </c>
      <c r="Q52" s="16">
        <f t="shared" si="32"/>
        <v>23980</v>
      </c>
      <c r="R52" s="11">
        <f t="shared" si="33"/>
        <v>52338</v>
      </c>
      <c r="S52" s="15">
        <f t="shared" si="34"/>
        <v>35313</v>
      </c>
      <c r="T52" s="16">
        <f t="shared" si="35"/>
        <v>23980</v>
      </c>
      <c r="U52" s="17">
        <f t="shared" si="36"/>
        <v>59293</v>
      </c>
    </row>
    <row r="53" spans="1:21" s="9" customFormat="1" ht="14.1" customHeight="1" thickBot="1">
      <c r="A53" s="39">
        <v>49</v>
      </c>
      <c r="B53" s="14">
        <f t="shared" si="23"/>
        <v>7007</v>
      </c>
      <c r="C53" s="10">
        <f t="shared" si="24"/>
        <v>5390</v>
      </c>
      <c r="D53" s="11">
        <f t="shared" si="27"/>
        <v>12397</v>
      </c>
      <c r="E53" s="15">
        <f t="shared" si="37"/>
        <v>6949</v>
      </c>
      <c r="F53" s="10">
        <f t="shared" si="26"/>
        <v>5390</v>
      </c>
      <c r="G53" s="29">
        <f t="shared" si="28"/>
        <v>12339</v>
      </c>
      <c r="H53" s="35">
        <v>100</v>
      </c>
      <c r="I53" s="19">
        <f t="shared" si="18"/>
        <v>16500</v>
      </c>
      <c r="J53" s="20">
        <f t="shared" si="19"/>
        <v>13200</v>
      </c>
      <c r="K53" s="21">
        <f t="shared" si="29"/>
        <v>29700</v>
      </c>
      <c r="L53" s="22">
        <f t="shared" si="20"/>
        <v>20383</v>
      </c>
      <c r="M53" s="20">
        <f t="shared" si="21"/>
        <v>13200</v>
      </c>
      <c r="N53" s="30">
        <f t="shared" si="30"/>
        <v>33583</v>
      </c>
      <c r="O53" s="27">
        <v>150</v>
      </c>
      <c r="P53" s="19">
        <f t="shared" si="31"/>
        <v>28600</v>
      </c>
      <c r="Q53" s="20">
        <f t="shared" si="32"/>
        <v>24200</v>
      </c>
      <c r="R53" s="21">
        <f t="shared" si="33"/>
        <v>52800</v>
      </c>
      <c r="S53" s="22">
        <f t="shared" si="34"/>
        <v>35618</v>
      </c>
      <c r="T53" s="20">
        <f t="shared" si="35"/>
        <v>24200</v>
      </c>
      <c r="U53" s="23">
        <f t="shared" si="36"/>
        <v>59818</v>
      </c>
    </row>
    <row r="54" spans="1:21" s="9" customFormat="1" ht="14.1" customHeight="1" thickBot="1">
      <c r="A54" s="31">
        <v>50</v>
      </c>
      <c r="B54" s="19">
        <f t="shared" si="23"/>
        <v>7150</v>
      </c>
      <c r="C54" s="24">
        <f t="shared" si="24"/>
        <v>5500</v>
      </c>
      <c r="D54" s="21">
        <f t="shared" si="27"/>
        <v>12650</v>
      </c>
      <c r="E54" s="22">
        <f t="shared" si="37"/>
        <v>7183</v>
      </c>
      <c r="F54" s="24">
        <f t="shared" si="26"/>
        <v>5500</v>
      </c>
      <c r="G54" s="23">
        <f t="shared" si="28"/>
        <v>12683</v>
      </c>
      <c r="I54" s="18"/>
      <c r="J54" s="18"/>
      <c r="L54" s="18"/>
      <c r="M54" s="18"/>
      <c r="P54" s="18"/>
      <c r="Q54" s="18"/>
      <c r="T54" s="18"/>
    </row>
    <row r="55" spans="1:21" s="9" customFormat="1" ht="4.5" customHeight="1">
      <c r="B55" s="18"/>
      <c r="E55" s="18"/>
      <c r="I55" s="18"/>
      <c r="J55" s="18"/>
      <c r="M55" s="18"/>
      <c r="P55" s="18"/>
      <c r="Q55" s="18"/>
      <c r="T55" s="18"/>
    </row>
    <row r="56" spans="1:21" s="9" customFormat="1" ht="20.25" customHeight="1">
      <c r="A56" s="9" t="s">
        <v>11</v>
      </c>
      <c r="B56" s="18"/>
      <c r="F56" s="18"/>
      <c r="G56" s="18"/>
      <c r="I56" s="18"/>
      <c r="J56" s="18"/>
    </row>
    <row r="57" spans="1:21" s="9" customFormat="1" ht="20.25" customHeight="1">
      <c r="B57" s="18"/>
      <c r="F57" s="18"/>
      <c r="G57" s="18"/>
      <c r="I57" s="18"/>
      <c r="J57" s="18"/>
    </row>
  </sheetData>
  <mergeCells count="10">
    <mergeCell ref="A1:D1"/>
    <mergeCell ref="B2:D2"/>
    <mergeCell ref="E2:G2"/>
    <mergeCell ref="I2:K2"/>
    <mergeCell ref="E1:N1"/>
    <mergeCell ref="R1:U1"/>
    <mergeCell ref="O1:Q1"/>
    <mergeCell ref="L2:N2"/>
    <mergeCell ref="S2:U2"/>
    <mergeCell ref="P2:R2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上下水道料金早見表</vt:lpstr>
      <vt:lpstr>上下水道料金早見表!Print_Area</vt:lpstr>
    </vt:vector>
  </TitlesOfParts>
  <Company>N758city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N758user</dc:creator>
  <cp:lastModifiedBy>0741</cp:lastModifiedBy>
  <cp:lastPrinted>2019-09-05T06:09:16Z</cp:lastPrinted>
  <dcterms:created xsi:type="dcterms:W3CDTF">2010-09-07T02:51:57Z</dcterms:created>
  <dcterms:modified xsi:type="dcterms:W3CDTF">2019-10-11T06:36:11Z</dcterms:modified>
</cp:coreProperties>
</file>